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25"/>
  <workbookPr filterPrivacy="1" autoCompressPictures="0" defaultThemeVersion="124226"/>
  <xr:revisionPtr revIDLastSave="0" documentId="11_E6178DCE093172DA9A2F59914C6429BE8D68DA7C" xr6:coauthVersionLast="47" xr6:coauthVersionMax="47" xr10:uidLastSave="{00000000-0000-0000-0000-000000000000}"/>
  <bookViews>
    <workbookView xWindow="0" yWindow="0" windowWidth="20496" windowHeight="7368" firstSheet="3" activeTab="3" xr2:uid="{00000000-000D-0000-FFFF-FFFF00000000}"/>
  </bookViews>
  <sheets>
    <sheet name="Home" sheetId="2" r:id="rId1"/>
    <sheet name="Monthly input sheet" sheetId="10" r:id="rId2"/>
    <sheet name="Quarterly input sheet" sheetId="11" r:id="rId3"/>
    <sheet name="Annual input sheet" sheetId="12" r:id="rId4"/>
    <sheet name="Annual SPM Dashboard" sheetId="13" r:id="rId5"/>
  </sheets>
  <definedNames>
    <definedName name="_xlnm._FilterDatabase" localSheetId="2" hidden="1">'Quarterly input sheet'!$C$75:$N$75</definedName>
    <definedName name="ActiveBorrowersAnnual">'Annual input sheet'!$C$13:$C$16</definedName>
    <definedName name="Operations">'Annual SPM Dashboard'!$B$5:$H$16</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J18" i="11" l="1"/>
  <c r="F110" i="11"/>
  <c r="H18" i="11"/>
  <c r="F18" i="11"/>
  <c r="D18" i="11"/>
  <c r="E18" i="12"/>
  <c r="E86" i="12"/>
  <c r="C86" i="12"/>
  <c r="C18" i="12"/>
  <c r="D72" i="13"/>
  <c r="D70" i="13"/>
  <c r="D68" i="13"/>
  <c r="C72" i="13"/>
  <c r="C70" i="13"/>
  <c r="C68" i="13"/>
  <c r="D57" i="13"/>
  <c r="C63" i="13"/>
  <c r="C62" i="13"/>
  <c r="I71" i="13"/>
  <c r="I70" i="13"/>
  <c r="I69" i="13"/>
  <c r="I97" i="13"/>
  <c r="I96" i="13"/>
  <c r="I95" i="13"/>
  <c r="J91" i="13"/>
  <c r="J90" i="13"/>
  <c r="I88" i="13"/>
  <c r="U70" i="10"/>
  <c r="Y70" i="10"/>
  <c r="J91" i="11"/>
  <c r="D95" i="13"/>
  <c r="C93" i="13"/>
  <c r="F94" i="13"/>
  <c r="F93" i="13"/>
  <c r="F92" i="13"/>
  <c r="L53" i="13"/>
  <c r="E53" i="13"/>
  <c r="H50" i="13"/>
  <c r="H49" i="13"/>
  <c r="H48" i="13"/>
  <c r="C50" i="13"/>
  <c r="C49" i="13"/>
  <c r="C48" i="13"/>
  <c r="H44" i="13"/>
  <c r="H43" i="13"/>
  <c r="H42" i="13"/>
  <c r="E81" i="13"/>
  <c r="J81" i="13"/>
  <c r="B81" i="13"/>
  <c r="I66" i="13"/>
  <c r="I65" i="13"/>
  <c r="I64" i="13"/>
  <c r="J60" i="13"/>
  <c r="C61" i="13"/>
  <c r="Y56" i="10"/>
  <c r="Y55" i="10"/>
  <c r="W56" i="10"/>
  <c r="W55" i="10"/>
  <c r="U56" i="10"/>
  <c r="U55" i="10"/>
  <c r="S56" i="10"/>
  <c r="S55" i="10"/>
  <c r="O56" i="10"/>
  <c r="O55" i="10"/>
  <c r="Q56" i="10"/>
  <c r="Q55" i="10"/>
  <c r="M56" i="10"/>
  <c r="M55" i="10"/>
  <c r="K56" i="10"/>
  <c r="K55" i="10"/>
  <c r="I56" i="10"/>
  <c r="I55" i="10"/>
  <c r="G56" i="10"/>
  <c r="G55" i="10"/>
  <c r="E56" i="10"/>
  <c r="E55" i="10"/>
  <c r="Y51" i="10"/>
  <c r="Y50" i="10"/>
  <c r="W51" i="10"/>
  <c r="W50" i="10"/>
  <c r="U51" i="10"/>
  <c r="S51" i="10"/>
  <c r="S50" i="10"/>
  <c r="Q51" i="10"/>
  <c r="Q50" i="10"/>
  <c r="O51" i="10"/>
  <c r="O50" i="10"/>
  <c r="M51" i="10"/>
  <c r="M50" i="10"/>
  <c r="K51" i="10"/>
  <c r="K50" i="10"/>
  <c r="I51" i="10"/>
  <c r="I50" i="10"/>
  <c r="G51" i="10"/>
  <c r="G50" i="10"/>
  <c r="E51" i="10"/>
  <c r="E50" i="10"/>
  <c r="Y46" i="10"/>
  <c r="Y45" i="10"/>
  <c r="W46" i="10"/>
  <c r="W45" i="10"/>
  <c r="U46" i="10"/>
  <c r="U45" i="10"/>
  <c r="S46" i="10"/>
  <c r="S45" i="10"/>
  <c r="Q46" i="10"/>
  <c r="Q45" i="10"/>
  <c r="O46" i="10"/>
  <c r="O45" i="10"/>
  <c r="M46" i="10"/>
  <c r="M45" i="10"/>
  <c r="K46" i="10"/>
  <c r="K45" i="10"/>
  <c r="I46" i="10"/>
  <c r="I45" i="10"/>
  <c r="G46" i="10"/>
  <c r="G45" i="10"/>
  <c r="E46" i="10"/>
  <c r="E45" i="10"/>
  <c r="C45" i="10"/>
  <c r="C55" i="10"/>
  <c r="C50" i="10"/>
  <c r="Y40" i="10"/>
  <c r="Y38" i="10"/>
  <c r="W40" i="10"/>
  <c r="W38" i="10"/>
  <c r="U40" i="10"/>
  <c r="U38" i="10"/>
  <c r="S40" i="10"/>
  <c r="S38" i="10"/>
  <c r="Q40" i="10"/>
  <c r="Q38" i="10"/>
  <c r="O40" i="10"/>
  <c r="O38" i="10"/>
  <c r="Y68" i="10"/>
  <c r="W70" i="10"/>
  <c r="W68" i="10"/>
  <c r="U68" i="10"/>
  <c r="S70" i="10"/>
  <c r="S68" i="10"/>
  <c r="Q70" i="10"/>
  <c r="Q68" i="10"/>
  <c r="O70" i="10"/>
  <c r="O68" i="10"/>
  <c r="M70" i="10"/>
  <c r="M68" i="10"/>
  <c r="K70" i="10"/>
  <c r="K68" i="10"/>
  <c r="I70" i="10"/>
  <c r="I68" i="10"/>
  <c r="G70" i="10"/>
  <c r="G68" i="10"/>
  <c r="E70" i="10"/>
  <c r="E68" i="10"/>
  <c r="C68" i="10"/>
  <c r="M40" i="10"/>
  <c r="M38" i="10"/>
  <c r="K40" i="10"/>
  <c r="K38" i="10"/>
  <c r="I40" i="10"/>
  <c r="G40" i="10"/>
  <c r="G38" i="10"/>
  <c r="E40" i="10"/>
  <c r="E38" i="10"/>
  <c r="K16" i="10"/>
  <c r="I16" i="10"/>
  <c r="G16" i="10"/>
  <c r="E16" i="10"/>
  <c r="K14" i="10"/>
  <c r="I14" i="10"/>
  <c r="G14" i="10"/>
  <c r="E14" i="10"/>
  <c r="C16" i="10"/>
  <c r="C14" i="10"/>
  <c r="C38" i="10"/>
  <c r="Y76" i="10"/>
  <c r="W76" i="10"/>
  <c r="U76" i="10"/>
  <c r="S76" i="10"/>
  <c r="Q76" i="10"/>
  <c r="O76" i="10"/>
  <c r="M76" i="10"/>
  <c r="K76" i="10"/>
  <c r="I76" i="10"/>
  <c r="Y63" i="10"/>
  <c r="W63" i="10"/>
  <c r="U63" i="10"/>
  <c r="S63" i="10"/>
  <c r="Q63" i="10"/>
  <c r="O63" i="10"/>
  <c r="M63" i="10"/>
  <c r="K63" i="10"/>
  <c r="I63" i="10"/>
  <c r="G76" i="10"/>
  <c r="G63" i="10"/>
  <c r="E76" i="10"/>
  <c r="E63" i="10"/>
  <c r="C63" i="10"/>
  <c r="C76" i="10"/>
  <c r="I101" i="13"/>
  <c r="E18" i="13"/>
  <c r="J90" i="11"/>
  <c r="D94" i="13"/>
  <c r="D43" i="13"/>
  <c r="J110" i="11"/>
  <c r="B57" i="13"/>
  <c r="D44" i="13"/>
  <c r="U50" i="10"/>
  <c r="I38" i="10"/>
  <c r="C41" i="13"/>
  <c r="C88" i="13"/>
</calcChain>
</file>

<file path=xl/sharedStrings.xml><?xml version="1.0" encoding="utf-8"?>
<sst xmlns="http://schemas.openxmlformats.org/spreadsheetml/2006/main" count="877" uniqueCount="347">
  <si>
    <t>SOCIAL PERFORMANCE MANAGEMENT REPORTING TEMPLATE</t>
  </si>
  <si>
    <t>Click the Input Sheet that needs to be filled</t>
  </si>
  <si>
    <t>Instructions to be fill the template:</t>
  </si>
  <si>
    <t>1. Fill the cells which are in green colour</t>
  </si>
  <si>
    <t>2. No need to enter any data in the blue colour cells</t>
  </si>
  <si>
    <t>SOCIAL PERFORMANCE MANAGEMENT: MONTHLY REPORT INPUT SHEET</t>
  </si>
  <si>
    <t>List 1: Branches</t>
  </si>
  <si>
    <t>List 2: Areas</t>
  </si>
  <si>
    <t>List 3: Category of complaints</t>
  </si>
  <si>
    <t>Indicate the Period</t>
  </si>
  <si>
    <t>AGOO</t>
  </si>
  <si>
    <t>Staff attitude &amp; Behaviour</t>
  </si>
  <si>
    <t>List 4</t>
  </si>
  <si>
    <t>ALICIA</t>
  </si>
  <si>
    <t>Insurance - Life</t>
  </si>
  <si>
    <t>Staff Attitude &amp; Behavior</t>
  </si>
  <si>
    <t>ANGELES</t>
  </si>
  <si>
    <t>Insurance - Health</t>
  </si>
  <si>
    <t>Salary &amp; Benefits</t>
  </si>
  <si>
    <t>OPERATIONS</t>
  </si>
  <si>
    <t>APARRI</t>
  </si>
  <si>
    <t>Insurance - Crop</t>
  </si>
  <si>
    <t>HR Policies</t>
  </si>
  <si>
    <t>ARITAO</t>
  </si>
  <si>
    <t>Insurance - Others</t>
  </si>
  <si>
    <t>Operations Policies</t>
  </si>
  <si>
    <t xml:space="preserve">% of active borrowers: </t>
  </si>
  <si>
    <t>BAGABAG</t>
  </si>
  <si>
    <t>Loan application &amp; renewal</t>
  </si>
  <si>
    <t>Audit Policies</t>
  </si>
  <si>
    <t>Female</t>
  </si>
  <si>
    <t>BAGGAO</t>
  </si>
  <si>
    <t>Loan approval or disapproval</t>
  </si>
  <si>
    <t>Administrative Policies</t>
  </si>
  <si>
    <t>Male</t>
  </si>
  <si>
    <t>BALER</t>
  </si>
  <si>
    <t>Loan release</t>
  </si>
  <si>
    <t>Fraud</t>
  </si>
  <si>
    <t xml:space="preserve"> Rural</t>
  </si>
  <si>
    <t>BAMBANG</t>
  </si>
  <si>
    <t>Loan utilization check</t>
  </si>
  <si>
    <t>Urban</t>
  </si>
  <si>
    <t>CABAGAN</t>
  </si>
  <si>
    <t>Collection of dues</t>
  </si>
  <si>
    <t>CABANATUAN</t>
  </si>
  <si>
    <t>Policies on delinquent accounts &amp; corresponding penalties</t>
  </si>
  <si>
    <t>% of targeted minority borrowers</t>
  </si>
  <si>
    <t>CABARROGUIS</t>
  </si>
  <si>
    <t>Capital Build-Up</t>
  </si>
  <si>
    <t>Small Farmers</t>
  </si>
  <si>
    <t>CABATUAN</t>
  </si>
  <si>
    <t>Farmer</t>
  </si>
  <si>
    <t>CABIAO</t>
  </si>
  <si>
    <t>Fisherfolk</t>
  </si>
  <si>
    <t>CALASIAO</t>
  </si>
  <si>
    <t>Indigenous People</t>
  </si>
  <si>
    <t>CAMILING</t>
  </si>
  <si>
    <t>Displaced workers</t>
  </si>
  <si>
    <t>CAUAYAN</t>
  </si>
  <si>
    <t>Persons with Disability</t>
  </si>
  <si>
    <t>CONCEPCION</t>
  </si>
  <si>
    <t>Urban Poor</t>
  </si>
  <si>
    <t>CUYAPO</t>
  </si>
  <si>
    <t>DICADI</t>
  </si>
  <si>
    <t>% of clients without access to formal financial services before joining ASKI</t>
  </si>
  <si>
    <t>ECHAGUE</t>
  </si>
  <si>
    <t>GABALDON</t>
  </si>
  <si>
    <t>% of  poor incoming / new clients (various poverty lines: &lt;1.25$ a day, &lt;2 $ a day, &lt;5 $ a day)</t>
  </si>
  <si>
    <t>GAPAN</t>
  </si>
  <si>
    <t>% of clients living under the 1.25$ a day</t>
  </si>
  <si>
    <t>GATTARAN</t>
  </si>
  <si>
    <t>% of clients living under the 2.5$ a day</t>
  </si>
  <si>
    <t>GUIMBA</t>
  </si>
  <si>
    <t>% of clients living under the 5$ a day</t>
  </si>
  <si>
    <t>ILAGAN</t>
  </si>
  <si>
    <t>JONES</t>
  </si>
  <si>
    <t>LAGAWE</t>
  </si>
  <si>
    <t>Average Loan Size per borrower (Exposure to ASKI loans) in Pesos</t>
  </si>
  <si>
    <t>LOURDES</t>
  </si>
  <si>
    <t>MADDELA</t>
  </si>
  <si>
    <t>MALLIG</t>
  </si>
  <si>
    <t>Client retention rate (borrowers only): Overall</t>
  </si>
  <si>
    <t>MANGALDAN</t>
  </si>
  <si>
    <t>MARIA</t>
  </si>
  <si>
    <t>Number of active borrowers as at beginning of period</t>
  </si>
  <si>
    <t>MEXICO</t>
  </si>
  <si>
    <t>Number of active borrowers as at end of period</t>
  </si>
  <si>
    <t>MUÑOZ</t>
  </si>
  <si>
    <t>Number of new borrowers during the period</t>
  </si>
  <si>
    <t>PALAYAN</t>
  </si>
  <si>
    <t>PANIQUI</t>
  </si>
  <si>
    <t>PLARIDEL</t>
  </si>
  <si>
    <t>AKP retention rate</t>
  </si>
  <si>
    <t>QUEZON</t>
  </si>
  <si>
    <t>Number of active borrowers as at beginning of period - AKP</t>
  </si>
  <si>
    <t>RIZAL</t>
  </si>
  <si>
    <t>Number of active borrowers as at end of period - AKP</t>
  </si>
  <si>
    <t>ROSALES</t>
  </si>
  <si>
    <t>Number of new borrowers during the period - AKP</t>
  </si>
  <si>
    <t>ROXAS</t>
  </si>
  <si>
    <t>SAN FERNANDO</t>
  </si>
  <si>
    <t>AMP retention rate</t>
  </si>
  <si>
    <t>SAN JOSE</t>
  </si>
  <si>
    <t>Number of active borrowers as at beginning of period - AMP</t>
  </si>
  <si>
    <t>SAN MATEO</t>
  </si>
  <si>
    <t>Number of active borrowers as at end of period - AMP</t>
  </si>
  <si>
    <t>SAN MIGUEL</t>
  </si>
  <si>
    <t>Number of new borrowers during the period - AMP</t>
  </si>
  <si>
    <t>SAN RAFAEL</t>
  </si>
  <si>
    <t>SANTIAGO</t>
  </si>
  <si>
    <t>ILP retention rate</t>
  </si>
  <si>
    <t>SOLANO</t>
  </si>
  <si>
    <t>Number of active borrowers as at beginning of period - ILP</t>
  </si>
  <si>
    <t>STA. IGNACIA</t>
  </si>
  <si>
    <t>Number of active borrowers as at end of period - ILP</t>
  </si>
  <si>
    <t>STA. MARIA</t>
  </si>
  <si>
    <t>Number of new borrowers during the period - ILP</t>
  </si>
  <si>
    <t>STA. ROSA</t>
  </si>
  <si>
    <t>TALAVERA</t>
  </si>
  <si>
    <t>TARLAC</t>
  </si>
  <si>
    <t>PEOPLE / EMPLOYEES</t>
  </si>
  <si>
    <t>TAYUG</t>
  </si>
  <si>
    <t>TUGUEGARAO NORTH</t>
  </si>
  <si>
    <t>% of staff complaints resolved</t>
  </si>
  <si>
    <t>TUGUEGARAO SOUTH</t>
  </si>
  <si>
    <t>TUMAUINI</t>
  </si>
  <si>
    <t>No. of staff complaints received</t>
  </si>
  <si>
    <t>URDANETA</t>
  </si>
  <si>
    <t>No. of staff complaints resolved</t>
  </si>
  <si>
    <t>ZARAGOZA</t>
  </si>
  <si>
    <t>Staff retention rate</t>
    <phoneticPr fontId="0" type="noConversion"/>
  </si>
  <si>
    <t>Number of employees as at beginning of period</t>
  </si>
  <si>
    <t>Number of employees as at end of period</t>
  </si>
  <si>
    <t>Number of new employees during the period</t>
  </si>
  <si>
    <t>PROCESS</t>
  </si>
  <si>
    <t>% of clients complaints resolved (Komento Mo – text)</t>
  </si>
  <si>
    <t>No. of client complaints received</t>
  </si>
  <si>
    <t>No. of client complaints resolved</t>
  </si>
  <si>
    <t>Top 3 sub-categories of complaints received</t>
  </si>
  <si>
    <t>Sub-category 1</t>
  </si>
  <si>
    <t>Sub-category 2</t>
  </si>
  <si>
    <t>Sub-category 3</t>
  </si>
  <si>
    <t>Top 3 Branches with highest complaints</t>
  </si>
  <si>
    <t>Branch 1</t>
  </si>
  <si>
    <t>Branch 2</t>
  </si>
  <si>
    <t>Branch 3</t>
  </si>
  <si>
    <t>Top 3 areas with highest complaints</t>
  </si>
  <si>
    <t>Area 1</t>
  </si>
  <si>
    <t>Area 3</t>
  </si>
  <si>
    <t>Tarlac Area</t>
  </si>
  <si>
    <t>Pangasinan Area</t>
  </si>
  <si>
    <t>Isabela South</t>
  </si>
  <si>
    <t>Pangasinan</t>
  </si>
  <si>
    <t>Tarlac</t>
  </si>
  <si>
    <t>Area 2</t>
  </si>
  <si>
    <t>Area 4</t>
  </si>
  <si>
    <t>Nueva Ecija North Area</t>
  </si>
  <si>
    <t>Pampanga Area</t>
  </si>
  <si>
    <t>Isabela North, Isabela South, NE South, NE North, tarlac</t>
  </si>
  <si>
    <t>Nueva Ecija South</t>
  </si>
  <si>
    <t>Bulacan</t>
  </si>
  <si>
    <t>Pampanga</t>
  </si>
  <si>
    <t>Aurora</t>
  </si>
  <si>
    <t>Bulacan Area</t>
  </si>
  <si>
    <t>Nueva Vizcaya and Ifuagao Area</t>
  </si>
  <si>
    <t>Bulacan, Cagayan, Nueva Vizcaya Ifugao</t>
  </si>
  <si>
    <t>Nueva Ecija North</t>
  </si>
  <si>
    <t>SP audit report</t>
  </si>
  <si>
    <t>SOCIAL PERFORMANCE MANAGEMENT: QUARTERLY REPORT INPUT SHEET</t>
  </si>
  <si>
    <t>Jan - March 2021</t>
  </si>
  <si>
    <t>April - June 2021</t>
  </si>
  <si>
    <t>July - September 2021</t>
  </si>
  <si>
    <t>October - December 2014</t>
  </si>
  <si>
    <t>Q1</t>
  </si>
  <si>
    <t>Q2</t>
  </si>
  <si>
    <t>Q3</t>
  </si>
  <si>
    <t>Q4</t>
  </si>
  <si>
    <t>Loan Application</t>
  </si>
  <si>
    <t xml:space="preserve">Loan Application </t>
  </si>
  <si>
    <t>Average Loan Size per client (Exposure to ASKI loans)</t>
  </si>
  <si>
    <t>Top 3 sub-categories of staff complaints received</t>
  </si>
  <si>
    <t>Last Pay and Clearance Processing</t>
  </si>
  <si>
    <t>Other Category</t>
  </si>
  <si>
    <t>Staff Turnover Rate</t>
  </si>
  <si>
    <t>Number of staff resigned</t>
  </si>
  <si>
    <t>Number of employees at the beginning of the period</t>
  </si>
  <si>
    <t>Number of employees at the end of the period</t>
  </si>
  <si>
    <t>Turnover Rate: Permanent Staff</t>
  </si>
  <si>
    <t>Turnover Rate: Non-permanent Staff</t>
  </si>
  <si>
    <t>Top 3 reasons for staff exits</t>
  </si>
  <si>
    <t>Reason 1</t>
  </si>
  <si>
    <t>Other Job Opportunity</t>
  </si>
  <si>
    <t>Personal Matters</t>
  </si>
  <si>
    <t>Reason 2</t>
  </si>
  <si>
    <t>Family / Personal matters</t>
  </si>
  <si>
    <t>Family / Personal Matters</t>
  </si>
  <si>
    <t>Reason 3</t>
  </si>
  <si>
    <t>Transfer to other BU</t>
  </si>
  <si>
    <t>Put up Business</t>
  </si>
  <si>
    <t>Health Conditions</t>
  </si>
  <si>
    <t>Working Abroad</t>
  </si>
  <si>
    <t>Average number of days of staff training</t>
  </si>
  <si>
    <t>BALIUAG, ECHAGUE, ALICIA, CABATUAN, CONCEPCION, SAN MIGUEL, TUGUEGARAO SOUTH, STA. MARIA, GENERAL TINIO</t>
  </si>
  <si>
    <t>ALLACAPAN, GUIMBA, MANGALDAN</t>
  </si>
  <si>
    <t>Arayat</t>
  </si>
  <si>
    <t>TUMAUINI, PORAC, MARIA, LASAM</t>
  </si>
  <si>
    <t>ISABELA CENTRAL</t>
  </si>
  <si>
    <t>BULACAN, NE NORTH</t>
  </si>
  <si>
    <t>ISABELA CENTRAL, BULACAN</t>
  </si>
  <si>
    <t>CAGAYAN 2, NE NORTH, NE NORTHEAST, PANGASINAN</t>
  </si>
  <si>
    <t>PAMPANGA, TARLAC</t>
  </si>
  <si>
    <t>ISABELA CENTRAL, PAMPANGA, ISABELA NORTH, CAGAYAN 2</t>
  </si>
  <si>
    <t>PAMPANGA, TARLAC, CAGAYAN 1, ISABELA SOUTH/QUIRINO, NE SOUTH</t>
  </si>
  <si>
    <t>n/a</t>
  </si>
  <si>
    <t>FINANCE</t>
  </si>
  <si>
    <t>Return on Assets</t>
  </si>
  <si>
    <t>CLIENTS</t>
  </si>
  <si>
    <t>Total numbers of employees reported (jobs created)</t>
  </si>
  <si>
    <t>SOCIAL PERFORMANCE MANAGEMENT: ANNUAL REPORT INPUT SHEET</t>
  </si>
  <si>
    <t>Year 2021</t>
  </si>
  <si>
    <t>Year 2020</t>
  </si>
  <si>
    <t>Current Year</t>
  </si>
  <si>
    <t>Previour Year</t>
  </si>
  <si>
    <t xml:space="preserve">% of targeted minority borrowers </t>
  </si>
  <si>
    <t>*ASKI temporarily stop the Client Transformation Survey due to pandemic</t>
  </si>
  <si>
    <t>AKP</t>
  </si>
  <si>
    <t>AMP</t>
  </si>
  <si>
    <t>ILP</t>
  </si>
  <si>
    <t>Top 3 reasons for client exit</t>
  </si>
  <si>
    <t>Some business owners stop borrowing capital for the recovery of their business due to pandemic</t>
  </si>
  <si>
    <t>I only need to borrow in a seasonal basis</t>
  </si>
  <si>
    <t>Have a enough capital for business</t>
  </si>
  <si>
    <t>Benefits</t>
  </si>
  <si>
    <t>Administrative Policies, Other Category</t>
  </si>
  <si>
    <t>HR Policies, Administrative Policies and Other Category</t>
  </si>
  <si>
    <t>Family Matters</t>
  </si>
  <si>
    <t>End of Contract</t>
  </si>
  <si>
    <t>Transfer to Other BU</t>
  </si>
  <si>
    <t>Family and Personal Matters</t>
  </si>
  <si>
    <t>Top 3 sub-categories of client complaints received</t>
  </si>
  <si>
    <t>San Mateo, Cabatuan, Plaridel, Cabanatuan</t>
  </si>
  <si>
    <t>Arayat, Baliuag, Echague, Concepcion, San Miguel, Tuguegarao South, Sta. Maria, Gen. Tinio, Tumauini, Porac, Maria, Lasam, Allacapan, Gabaldon, Guimba, Mangaldan</t>
  </si>
  <si>
    <t>Porac, Santiago, Talavera</t>
  </si>
  <si>
    <t>Abulug, Alcala, Cabiao, Cauayan, Concepcion, Echague, General Tinio, Maria, Piat, Sta. Rosa, Tarlac, San Mateo, San Rafael, Solano, Angeles, Palayan, Gattaran, Cabatuan, Calasiao</t>
  </si>
  <si>
    <t>Isabela Central</t>
  </si>
  <si>
    <t>Nueva Ecija</t>
  </si>
  <si>
    <t>Pampanga, Nueva Ecija North</t>
  </si>
  <si>
    <t>Cagayan</t>
  </si>
  <si>
    <t>Due to limited number of ASKI Auditors, the SP audit is temporarily stop since 2020</t>
  </si>
  <si>
    <t>Branch Compliance Rating</t>
  </si>
  <si>
    <t>ASKI stop giving Audit Ratings among branches due to pandemic but the Internal Audit continuously conducted financial and operation audit remotely. The giving of Audit Ratings started this January 2022</t>
  </si>
  <si>
    <t>Client Protection Principle; Adherence Rating; Ranking importance of CPP</t>
  </si>
  <si>
    <t>Yes</t>
  </si>
  <si>
    <t>Range of financial and non-financial services offered</t>
  </si>
  <si>
    <t xml:space="preserve">financial - 9
non-financial - 12     </t>
  </si>
  <si>
    <t>financial - 9
non-financial - 12</t>
  </si>
  <si>
    <t>Are client exit interviews conducted?</t>
  </si>
  <si>
    <t>No</t>
  </si>
  <si>
    <t>Are products, services modified as a result of client surveys, focus groups etc?</t>
  </si>
  <si>
    <t>Do you have a standard measure of client satisfaction?</t>
  </si>
  <si>
    <t>Does the organisation report to: MIX Market, Smart Campaign, MFT etc</t>
  </si>
  <si>
    <t>Has a rating been done of your organisation in the last 2 years?</t>
  </si>
  <si>
    <t>Do you have mechanisms in place to handle client complaints?</t>
  </si>
  <si>
    <t>Effective Interest Rate (EIR) for most prolific (largest portfolio) group loan</t>
    <phoneticPr fontId="0" type="noConversion"/>
  </si>
  <si>
    <t>Average EIR in country for group loan</t>
    <phoneticPr fontId="0" type="noConversion"/>
  </si>
  <si>
    <t>Not Applicable</t>
  </si>
  <si>
    <t>Negative ROA was due decrease in revenue because of hard lockdowns implemented during the height of Covid-19 our field officers were unable to collect payments of clients. Most of the clients were force to closed their business due to limitations and restrictions implemented by the government.</t>
  </si>
  <si>
    <t xml:space="preserve">% of clients reporting an increased net promoter (client satisfaction) score </t>
  </si>
  <si>
    <t>Top 3 Branches with highest NPS Scores</t>
  </si>
  <si>
    <t>Top 3 feedback received</t>
  </si>
  <si>
    <t>No Data</t>
  </si>
  <si>
    <t>% of clients (tracked) who present increase, status quo or decrease in their poverty score</t>
  </si>
  <si>
    <t>% of clients who have increased poverty scores</t>
  </si>
  <si>
    <t>% of clients who have poverty scores as status quo</t>
  </si>
  <si>
    <t>% of clients who have decreased poverty scores</t>
  </si>
  <si>
    <t>% of clients who have increased their saving in the last 12 months</t>
  </si>
  <si>
    <t>Not yet available</t>
  </si>
  <si>
    <t>% of clients who used their loans for various purposes</t>
  </si>
  <si>
    <t>% of clients who used their business loans for various purposes</t>
  </si>
  <si>
    <t>Unable to quantify due to the limitations of pandemic</t>
  </si>
  <si>
    <t>% of clients who have other sources of Income</t>
  </si>
  <si>
    <t>Client Rapid Assessment Survey</t>
  </si>
  <si>
    <t>% of Clients with who have other financial contributors in that household</t>
  </si>
  <si>
    <t>ASKI is currently shifting to digital transaction and because of this we are not able to quantify data.</t>
  </si>
  <si>
    <t>% increase in Business Sales  after joining (client level data)</t>
  </si>
  <si>
    <t>Will come from cashflow and laf (not yet finalized)</t>
  </si>
  <si>
    <t>% of  clients with increase in Business Sales</t>
  </si>
  <si>
    <t>% of clients with increase in  net income from business</t>
  </si>
  <si>
    <t>% increase in agriculture yield</t>
  </si>
  <si>
    <t>% of clients with increased yield</t>
  </si>
  <si>
    <t>% of clients who report having experienced a serious medical condition/illness in the last 6 months within their household</t>
  </si>
  <si>
    <t>% of clients who had access to a qualified health practitioner or health facility for treatment for this illness/condition.</t>
  </si>
  <si>
    <t>% of clients who have access to a constructed toilet: Types of Toilet</t>
  </si>
  <si>
    <t>% of clients unable to provide adequate food for their family for the last 6 months</t>
  </si>
  <si>
    <t>% of clients who have had to sell assets to provide for their family in the last 6 months?</t>
  </si>
  <si>
    <t>% of Clients with access to their own drinking water</t>
  </si>
  <si>
    <t>% of clients who have school age (5-15) children who attend school regularly</t>
  </si>
  <si>
    <t>% of clients who feel able to participate in key community decisions</t>
  </si>
  <si>
    <t>% of clients who participate in key household spending decisions</t>
  </si>
  <si>
    <t>% of clients whose children have the possibility of attending college or university</t>
  </si>
  <si>
    <t>% of Clients with who --- number of household members</t>
  </si>
  <si>
    <t>Number of clients who attended the environment-related orientation programme</t>
  </si>
  <si>
    <t>No Training Conducted</t>
  </si>
  <si>
    <t>ASKI were unable to conduct environmental training to clients due to restrictions of Covid-19</t>
  </si>
  <si>
    <t>% of clients who feel greater spiritual support after joining the programme?</t>
  </si>
  <si>
    <t>Number of clients who attended spiritual transformation activities</t>
  </si>
  <si>
    <t>Transformation Activities started this 2022</t>
  </si>
  <si>
    <t>ANNUAL SPM DASHBOARD - FOR THE BOARD</t>
  </si>
  <si>
    <t>% of active borrowers</t>
  </si>
  <si>
    <t>Benchmarks:  Female (75%); Rural (85%)</t>
  </si>
  <si>
    <t>Poverty Line considered for this graph: 2.5$ a day</t>
  </si>
  <si>
    <t>Benchmarks: 20%</t>
  </si>
  <si>
    <t xml:space="preserve">       Benchmarks: 2%</t>
  </si>
  <si>
    <t>CTS</t>
  </si>
  <si>
    <t>Client Borrowing Capacity (Exposure to ASKI loans)</t>
  </si>
  <si>
    <t>Average Loan Size of Clients</t>
  </si>
  <si>
    <t>Benchmarks</t>
  </si>
  <si>
    <t>AMP: Php 30,000                             AKP: Php 5,000                     ILP:  Php15,000</t>
  </si>
  <si>
    <t>AMP: Php 30,940.95                                        AKP: Php 3,966.95                               ILP:  Php 13,902.69</t>
  </si>
  <si>
    <t>Benchmark: 85%</t>
  </si>
  <si>
    <t>Complaints Received</t>
  </si>
  <si>
    <t>Complaints Resolved</t>
  </si>
  <si>
    <t>Adherence to client protection</t>
  </si>
  <si>
    <t>Client Retention Rate</t>
  </si>
  <si>
    <t>Client Satisfaction Score (Net Promoter Score)</t>
  </si>
  <si>
    <t>Top 3 reasons for client drop out:</t>
  </si>
  <si>
    <t>Product-wise Retention Rates</t>
  </si>
  <si>
    <t>Current</t>
  </si>
  <si>
    <t xml:space="preserve">Previous </t>
  </si>
  <si>
    <t>Top 3 branches with highest NPS Score</t>
  </si>
  <si>
    <t>Effective Interest Rate on</t>
  </si>
  <si>
    <t>Industry Average for group loans</t>
  </si>
  <si>
    <t>AKP - Alalay sa Kabuhayan Program (Group Loans)</t>
  </si>
  <si>
    <t>APR, by loan purpose</t>
  </si>
  <si>
    <t>p.a.</t>
  </si>
  <si>
    <t>Benchmark: 70%</t>
  </si>
  <si>
    <t>Source: goo.gl/BdtiJ4</t>
  </si>
  <si>
    <t>Benchmark: 3 to 4 % p.a.</t>
  </si>
  <si>
    <t>EMPLOYEES</t>
  </si>
  <si>
    <t>Staff Retention Rate</t>
  </si>
  <si>
    <t>% of staff complaints resolved (Komento Mo – text)</t>
  </si>
  <si>
    <t>Top 3 reasons for staff exits:</t>
  </si>
  <si>
    <t xml:space="preserve">Permanent Staff </t>
  </si>
  <si>
    <t xml:space="preserve">Non-Permanent Staff </t>
  </si>
  <si>
    <t>Average Number of Days for Staff Training</t>
  </si>
  <si>
    <t>days</t>
  </si>
  <si>
    <t>Benchmark: 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</si>
</sst>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_ * #,##0_ ;_ * \-#,##0_ ;_ * &quot;-&quot;??_ ;_ @_ "/>
    <numFmt numFmtId="166" formatCode="0.0%"/>
    <numFmt numFmtId="167" formatCode="0.000%"/>
  </numFmts>
  <fonts count="34">
    <font>
      <sz val="11"/>
      <color theme="1"/>
      <name val="Calibri"/>
      <family val="2"/>
      <scheme val="minor"/>
    </font>
    <font>
      <sz val="11"/>
      <color theme="1"/>
      <name val="Calibri"/>
      <family val="2"/>
      <scheme val="minor"/>
    </font>
    <font>
      <sz val="11"/>
      <name val="Georgia"/>
      <family val="1"/>
    </font>
    <font>
      <sz val="11"/>
      <color indexed="10"/>
      <name val="Georgia"/>
      <family val="1"/>
    </font>
    <font>
      <sz val="11"/>
      <color indexed="8"/>
      <name val="Georgia"/>
      <family val="1"/>
    </font>
    <font>
      <b/>
      <sz val="11"/>
      <color indexed="8"/>
      <name val="Georgia"/>
      <family val="1"/>
    </font>
    <font>
      <i/>
      <sz val="11"/>
      <name val="Georgia"/>
      <family val="1"/>
    </font>
    <font>
      <b/>
      <sz val="11"/>
      <color theme="1"/>
      <name val="Calibri"/>
      <family val="2"/>
      <scheme val="minor"/>
    </font>
    <font>
      <b/>
      <sz val="18"/>
      <color indexed="8"/>
      <name val="Georgia"/>
      <family val="1"/>
    </font>
    <font>
      <b/>
      <sz val="11"/>
      <name val="Georgia"/>
      <family val="1"/>
    </font>
    <font>
      <sz val="24"/>
      <color indexed="8"/>
      <name val="Impact"/>
      <family val="2"/>
    </font>
    <font>
      <b/>
      <sz val="9"/>
      <name val="Georgia"/>
      <family val="1"/>
    </font>
    <font>
      <sz val="9"/>
      <color indexed="8"/>
      <name val="Georgia"/>
      <family val="1"/>
    </font>
    <font>
      <b/>
      <sz val="9"/>
      <color indexed="8"/>
      <name val="Georgia"/>
      <family val="1"/>
    </font>
    <font>
      <b/>
      <sz val="24"/>
      <color theme="1"/>
      <name val="Calibri"/>
      <family val="2"/>
      <scheme val="minor"/>
    </font>
    <font>
      <b/>
      <sz val="24"/>
      <color indexed="8"/>
      <name val="Georgia"/>
      <family val="1"/>
    </font>
    <font>
      <b/>
      <sz val="18"/>
      <color indexed="8"/>
      <name val="Impact"/>
      <family val="2"/>
    </font>
    <font>
      <sz val="12"/>
      <color indexed="8"/>
      <name val="Georgia"/>
      <family val="1"/>
    </font>
    <font>
      <b/>
      <sz val="12"/>
      <color indexed="8"/>
      <name val="Georgia"/>
      <family val="1"/>
    </font>
    <font>
      <b/>
      <i/>
      <sz val="9"/>
      <color indexed="8"/>
      <name val="Georgia"/>
      <family val="1"/>
    </font>
    <font>
      <b/>
      <sz val="14"/>
      <color theme="1"/>
      <name val="Calibri"/>
      <family val="2"/>
      <scheme val="minor"/>
    </font>
    <font>
      <sz val="20"/>
      <color indexed="8"/>
      <name val="Impact"/>
      <family val="2"/>
    </font>
    <font>
      <sz val="9"/>
      <color theme="1"/>
      <name val="Calibri"/>
      <family val="2"/>
      <scheme val="minor"/>
    </font>
    <font>
      <sz val="9"/>
      <color indexed="9"/>
      <name val="Georgia"/>
      <family val="1"/>
    </font>
    <font>
      <b/>
      <i/>
      <sz val="9"/>
      <color theme="4" tint="-0.249977111117893"/>
      <name val="Georgia"/>
      <family val="1"/>
    </font>
    <font>
      <sz val="8"/>
      <name val="Verdana"/>
      <family val="2"/>
    </font>
    <font>
      <b/>
      <sz val="9"/>
      <color theme="6" tint="-0.249977111117893"/>
      <name val="Georgia"/>
      <family val="1"/>
    </font>
    <font>
      <sz val="11"/>
      <color rgb="FFFFC000"/>
      <name val="Georgia"/>
      <family val="1"/>
    </font>
    <font>
      <b/>
      <sz val="11"/>
      <color theme="1"/>
      <name val="Georgia"/>
      <family val="1"/>
    </font>
    <font>
      <sz val="10"/>
      <color theme="1"/>
      <name val="Impact"/>
      <family val="2"/>
    </font>
    <font>
      <sz val="10"/>
      <name val="Impact"/>
      <family val="2"/>
    </font>
    <font>
      <sz val="14"/>
      <color indexed="8"/>
      <name val="Impact"/>
      <family val="2"/>
    </font>
    <font>
      <b/>
      <sz val="16"/>
      <color indexed="8"/>
      <name val="Georgia"/>
      <family val="1"/>
    </font>
    <font>
      <b/>
      <sz val="16"/>
      <color indexed="8"/>
      <name val="Impact"/>
      <family val="2"/>
    </font>
  </fonts>
  <fills count="13">
    <fill>
      <patternFill patternType="none"/>
    </fill>
    <fill>
      <patternFill patternType="gray125"/>
    </fill>
    <fill>
      <patternFill patternType="solid">
        <fgColor theme="4" tint="0.59999389629810485"/>
        <bgColor indexed="65"/>
      </patternFill>
    </fill>
    <fill>
      <patternFill patternType="solid">
        <fgColor theme="4"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4" tint="0.79998168889431442"/>
        <bgColor indexed="64"/>
      </patternFill>
    </fill>
  </fills>
  <borders count="7">
    <border>
      <left/>
      <right/>
      <top/>
      <bottom/>
      <diagonal/>
    </border>
    <border>
      <left style="dotted">
        <color auto="1"/>
      </left>
      <right style="dotted">
        <color auto="1"/>
      </right>
      <top style="dotted">
        <color auto="1"/>
      </top>
      <bottom style="dotted">
        <color auto="1"/>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s>
  <cellStyleXfs count="4">
    <xf numFmtId="0" fontId="0" fillId="0" borderId="0"/>
    <xf numFmtId="9" fontId="1" fillId="0" borderId="0" applyFont="0" applyFill="0" applyBorder="0" applyAlignment="0" applyProtection="0"/>
    <xf numFmtId="0" fontId="1" fillId="2" borderId="0" applyNumberFormat="0" applyBorder="0" applyAlignment="0" applyProtection="0"/>
    <xf numFmtId="164" fontId="1" fillId="0" borderId="0" applyFont="0" applyFill="0" applyBorder="0" applyAlignment="0" applyProtection="0"/>
  </cellStyleXfs>
  <cellXfs count="191">
    <xf numFmtId="0" fontId="0" fillId="0" borderId="0" xfId="0"/>
    <xf numFmtId="0" fontId="2" fillId="0" borderId="1" xfId="0" applyFont="1" applyBorder="1" applyAlignment="1">
      <alignment vertical="center" wrapText="1"/>
    </xf>
    <xf numFmtId="0" fontId="4" fillId="0" borderId="0" xfId="0" applyFont="1"/>
    <xf numFmtId="9" fontId="4" fillId="3" borderId="0" xfId="1" applyFont="1" applyFill="1"/>
    <xf numFmtId="0" fontId="4" fillId="3" borderId="0" xfId="0" applyFont="1" applyFill="1"/>
    <xf numFmtId="9" fontId="4" fillId="5" borderId="0" xfId="1" applyFont="1" applyFill="1"/>
    <xf numFmtId="17" fontId="5" fillId="7" borderId="0" xfId="0" applyNumberFormat="1" applyFont="1" applyFill="1" applyAlignment="1">
      <alignment horizontal="center"/>
    </xf>
    <xf numFmtId="0" fontId="5" fillId="7" borderId="0" xfId="0" applyFont="1" applyFill="1" applyAlignment="1">
      <alignment horizontal="center"/>
    </xf>
    <xf numFmtId="0" fontId="4" fillId="7" borderId="0" xfId="0" applyFont="1" applyFill="1" applyAlignment="1">
      <alignment horizontal="center"/>
    </xf>
    <xf numFmtId="0" fontId="4" fillId="7" borderId="0" xfId="0" applyFont="1" applyFill="1"/>
    <xf numFmtId="9" fontId="4" fillId="7" borderId="0" xfId="1" applyFont="1" applyFill="1"/>
    <xf numFmtId="9" fontId="3" fillId="7" borderId="0" xfId="1" applyFont="1" applyFill="1"/>
    <xf numFmtId="0" fontId="3" fillId="7" borderId="0" xfId="0" applyFont="1" applyFill="1"/>
    <xf numFmtId="17" fontId="5" fillId="8" borderId="0" xfId="0" applyNumberFormat="1" applyFont="1" applyFill="1" applyAlignment="1">
      <alignment horizontal="center"/>
    </xf>
    <xf numFmtId="0" fontId="4" fillId="8" borderId="0" xfId="0" applyFont="1" applyFill="1"/>
    <xf numFmtId="0" fontId="5" fillId="8" borderId="0" xfId="0" applyFont="1" applyFill="1" applyAlignment="1">
      <alignment horizontal="center"/>
    </xf>
    <xf numFmtId="0" fontId="4" fillId="8" borderId="0" xfId="0" applyFont="1" applyFill="1" applyAlignment="1">
      <alignment horizontal="center"/>
    </xf>
    <xf numFmtId="9" fontId="4" fillId="8" borderId="0" xfId="1" applyFont="1" applyFill="1"/>
    <xf numFmtId="9" fontId="3" fillId="8" borderId="0" xfId="1" applyFont="1" applyFill="1"/>
    <xf numFmtId="0" fontId="3" fillId="8" borderId="0" xfId="0" applyFont="1" applyFill="1"/>
    <xf numFmtId="17" fontId="5" fillId="5" borderId="0" xfId="0" applyNumberFormat="1" applyFont="1" applyFill="1" applyAlignment="1">
      <alignment horizontal="center"/>
    </xf>
    <xf numFmtId="0" fontId="4" fillId="5" borderId="0" xfId="0" applyFont="1" applyFill="1"/>
    <xf numFmtId="0" fontId="5" fillId="5" borderId="0" xfId="0" applyFont="1" applyFill="1" applyAlignment="1">
      <alignment horizontal="center"/>
    </xf>
    <xf numFmtId="0" fontId="4" fillId="5" borderId="0" xfId="0" applyFont="1" applyFill="1" applyAlignment="1">
      <alignment horizontal="center"/>
    </xf>
    <xf numFmtId="9" fontId="3" fillId="5" borderId="0" xfId="1" applyFont="1" applyFill="1"/>
    <xf numFmtId="0" fontId="3" fillId="5" borderId="0" xfId="0" applyFont="1" applyFill="1"/>
    <xf numFmtId="17" fontId="5" fillId="9" borderId="0" xfId="0" applyNumberFormat="1" applyFont="1" applyFill="1" applyAlignment="1">
      <alignment horizontal="center"/>
    </xf>
    <xf numFmtId="0" fontId="4" fillId="9" borderId="0" xfId="0" applyFont="1" applyFill="1"/>
    <xf numFmtId="0" fontId="5" fillId="9" borderId="0" xfId="0" applyFont="1" applyFill="1" applyAlignment="1">
      <alignment horizontal="center"/>
    </xf>
    <xf numFmtId="0" fontId="4" fillId="9" borderId="0" xfId="0" applyFont="1" applyFill="1" applyAlignment="1">
      <alignment horizontal="center"/>
    </xf>
    <xf numFmtId="9" fontId="4" fillId="9" borderId="0" xfId="1" applyFont="1" applyFill="1"/>
    <xf numFmtId="9" fontId="3" fillId="9" borderId="0" xfId="1" applyFont="1" applyFill="1"/>
    <xf numFmtId="0" fontId="3" fillId="9" borderId="0" xfId="0" applyFont="1" applyFill="1"/>
    <xf numFmtId="0" fontId="4" fillId="6" borderId="0" xfId="0" applyFont="1" applyFill="1"/>
    <xf numFmtId="9" fontId="4" fillId="6" borderId="0" xfId="1" applyFont="1" applyFill="1"/>
    <xf numFmtId="0" fontId="4" fillId="4" borderId="0" xfId="0" applyFont="1" applyFill="1"/>
    <xf numFmtId="0" fontId="3" fillId="4" borderId="0" xfId="0" applyFont="1" applyFill="1"/>
    <xf numFmtId="0" fontId="5" fillId="4" borderId="0" xfId="0" applyFont="1" applyFill="1"/>
    <xf numFmtId="0" fontId="2" fillId="4" borderId="1" xfId="0" applyFont="1" applyFill="1" applyBorder="1" applyAlignment="1">
      <alignment vertical="center" wrapText="1"/>
    </xf>
    <xf numFmtId="0" fontId="2" fillId="4" borderId="0" xfId="0" applyFont="1" applyFill="1" applyAlignment="1">
      <alignment horizontal="right" vertical="center" wrapText="1"/>
    </xf>
    <xf numFmtId="0" fontId="2" fillId="4" borderId="1" xfId="0" applyFont="1" applyFill="1" applyBorder="1" applyAlignment="1">
      <alignment vertical="center"/>
    </xf>
    <xf numFmtId="0" fontId="2" fillId="4" borderId="0" xfId="0" applyFont="1" applyFill="1" applyAlignment="1">
      <alignment vertical="center"/>
    </xf>
    <xf numFmtId="0" fontId="2" fillId="4" borderId="0" xfId="0" applyFont="1" applyFill="1" applyAlignment="1">
      <alignment horizontal="right" vertical="center"/>
    </xf>
    <xf numFmtId="0" fontId="3" fillId="4" borderId="0" xfId="0" applyFont="1" applyFill="1" applyAlignment="1">
      <alignment vertical="center"/>
    </xf>
    <xf numFmtId="0" fontId="2" fillId="4" borderId="0" xfId="0" applyFont="1" applyFill="1" applyAlignment="1">
      <alignment vertical="center" wrapText="1"/>
    </xf>
    <xf numFmtId="0" fontId="5" fillId="3" borderId="0" xfId="2" applyFont="1" applyFill="1"/>
    <xf numFmtId="0" fontId="4" fillId="4" borderId="0" xfId="0" applyFont="1" applyFill="1" applyAlignment="1">
      <alignment horizontal="right"/>
    </xf>
    <xf numFmtId="0" fontId="5" fillId="4" borderId="0" xfId="0" applyFont="1" applyFill="1" applyAlignment="1">
      <alignment horizontal="center"/>
    </xf>
    <xf numFmtId="0" fontId="4" fillId="4" borderId="0" xfId="0" applyFont="1" applyFill="1" applyAlignment="1">
      <alignment horizontal="center"/>
    </xf>
    <xf numFmtId="0" fontId="2" fillId="4" borderId="0" xfId="0" applyFont="1" applyFill="1"/>
    <xf numFmtId="0" fontId="4" fillId="3" borderId="0" xfId="1" applyNumberFormat="1" applyFont="1" applyFill="1"/>
    <xf numFmtId="0" fontId="2" fillId="4" borderId="1" xfId="0" applyFont="1" applyFill="1" applyBorder="1" applyAlignment="1">
      <alignment horizontal="left" vertical="center"/>
    </xf>
    <xf numFmtId="0" fontId="2" fillId="4" borderId="0" xfId="0" applyFont="1" applyFill="1" applyAlignment="1">
      <alignment horizontal="left" vertical="center"/>
    </xf>
    <xf numFmtId="0" fontId="6" fillId="4" borderId="0" xfId="0" applyFont="1" applyFill="1" applyAlignment="1">
      <alignment horizontal="right" vertical="center"/>
    </xf>
    <xf numFmtId="0" fontId="4" fillId="8" borderId="0" xfId="1" applyNumberFormat="1" applyFont="1" applyFill="1"/>
    <xf numFmtId="0" fontId="6" fillId="4" borderId="0" xfId="0" applyFont="1" applyFill="1" applyAlignment="1">
      <alignment horizontal="right" vertical="center" wrapText="1"/>
    </xf>
    <xf numFmtId="0" fontId="4" fillId="4" borderId="0" xfId="0" applyFont="1" applyFill="1" applyAlignment="1">
      <alignment wrapText="1"/>
    </xf>
    <xf numFmtId="0" fontId="2" fillId="0" borderId="0" xfId="0" applyFont="1" applyAlignment="1">
      <alignment vertical="center" wrapText="1"/>
    </xf>
    <xf numFmtId="0" fontId="4" fillId="6" borderId="0" xfId="1" applyNumberFormat="1" applyFont="1" applyFill="1"/>
    <xf numFmtId="0" fontId="0" fillId="4" borderId="0" xfId="0" applyFill="1"/>
    <xf numFmtId="0" fontId="0" fillId="4" borderId="0" xfId="0" applyFill="1" applyAlignment="1">
      <alignment horizontal="right"/>
    </xf>
    <xf numFmtId="0" fontId="7" fillId="4" borderId="0" xfId="0" applyFont="1" applyFill="1"/>
    <xf numFmtId="0" fontId="0" fillId="12" borderId="0" xfId="0" applyFill="1"/>
    <xf numFmtId="0" fontId="11" fillId="4" borderId="0" xfId="0" applyFont="1" applyFill="1" applyAlignment="1">
      <alignment vertical="center"/>
    </xf>
    <xf numFmtId="0" fontId="9" fillId="4" borderId="0" xfId="0" applyFont="1" applyFill="1" applyAlignment="1">
      <alignment vertical="center"/>
    </xf>
    <xf numFmtId="0" fontId="12" fillId="4" borderId="0" xfId="0" applyFont="1" applyFill="1"/>
    <xf numFmtId="0" fontId="13" fillId="4" borderId="0" xfId="0" applyFont="1" applyFill="1"/>
    <xf numFmtId="0" fontId="0" fillId="4" borderId="5" xfId="0" applyFill="1" applyBorder="1"/>
    <xf numFmtId="0" fontId="0" fillId="4" borderId="6" xfId="0" applyFill="1" applyBorder="1"/>
    <xf numFmtId="9" fontId="10" fillId="11" borderId="0" xfId="1" applyFont="1" applyFill="1" applyBorder="1"/>
    <xf numFmtId="0" fontId="2" fillId="0" borderId="0" xfId="0" applyFont="1" applyAlignment="1">
      <alignment vertical="center"/>
    </xf>
    <xf numFmtId="9" fontId="14" fillId="4" borderId="0" xfId="0" applyNumberFormat="1" applyFont="1" applyFill="1"/>
    <xf numFmtId="9" fontId="15" fillId="4" borderId="0" xfId="0" applyNumberFormat="1" applyFont="1" applyFill="1"/>
    <xf numFmtId="9" fontId="16" fillId="4" borderId="0" xfId="0" applyNumberFormat="1" applyFont="1" applyFill="1"/>
    <xf numFmtId="9" fontId="4" fillId="4" borderId="0" xfId="0" applyNumberFormat="1" applyFont="1" applyFill="1"/>
    <xf numFmtId="0" fontId="17" fillId="10" borderId="2" xfId="0" applyFont="1" applyFill="1" applyBorder="1"/>
    <xf numFmtId="0" fontId="17" fillId="10" borderId="3" xfId="0" applyFont="1" applyFill="1" applyBorder="1"/>
    <xf numFmtId="0" fontId="18" fillId="10" borderId="3" xfId="0" applyFont="1" applyFill="1" applyBorder="1"/>
    <xf numFmtId="0" fontId="0" fillId="10" borderId="0" xfId="0" applyFill="1"/>
    <xf numFmtId="0" fontId="0" fillId="10" borderId="4" xfId="0" applyFill="1" applyBorder="1"/>
    <xf numFmtId="0" fontId="4" fillId="10" borderId="0" xfId="0" applyFont="1" applyFill="1"/>
    <xf numFmtId="0" fontId="19" fillId="4" borderId="0" xfId="0" applyFont="1" applyFill="1"/>
    <xf numFmtId="0" fontId="13" fillId="4" borderId="0" xfId="0" applyFont="1" applyFill="1" applyAlignment="1">
      <alignment horizontal="center"/>
    </xf>
    <xf numFmtId="9" fontId="12" fillId="4" borderId="0" xfId="0" applyNumberFormat="1" applyFont="1" applyFill="1" applyAlignment="1">
      <alignment horizontal="center"/>
    </xf>
    <xf numFmtId="0" fontId="12" fillId="4" borderId="0" xfId="0" applyFont="1" applyFill="1" applyAlignment="1">
      <alignment horizontal="center"/>
    </xf>
    <xf numFmtId="9" fontId="0" fillId="4" borderId="0" xfId="1" applyFont="1" applyFill="1"/>
    <xf numFmtId="0" fontId="0" fillId="4" borderId="0" xfId="0" applyFill="1" applyAlignment="1">
      <alignment horizontal="left"/>
    </xf>
    <xf numFmtId="0" fontId="12" fillId="4" borderId="0" xfId="0" applyFont="1" applyFill="1" applyAlignment="1">
      <alignment horizontal="left"/>
    </xf>
    <xf numFmtId="0" fontId="5" fillId="12" borderId="0" xfId="0" applyFont="1" applyFill="1"/>
    <xf numFmtId="0" fontId="5" fillId="10" borderId="0" xfId="0" applyFont="1" applyFill="1"/>
    <xf numFmtId="9" fontId="8" fillId="4" borderId="0" xfId="0" applyNumberFormat="1" applyFont="1" applyFill="1"/>
    <xf numFmtId="0" fontId="4" fillId="4" borderId="0" xfId="0" applyFont="1" applyFill="1" applyAlignment="1">
      <alignment horizontal="left"/>
    </xf>
    <xf numFmtId="0" fontId="20" fillId="4" borderId="0" xfId="0" applyFont="1" applyFill="1"/>
    <xf numFmtId="0" fontId="3" fillId="4" borderId="1" xfId="0" applyFont="1" applyFill="1" applyBorder="1" applyAlignment="1">
      <alignment vertical="center" wrapText="1"/>
    </xf>
    <xf numFmtId="9" fontId="21" fillId="11" borderId="0" xfId="1" applyFont="1" applyFill="1" applyBorder="1" applyAlignment="1">
      <alignment horizontal="center"/>
    </xf>
    <xf numFmtId="0" fontId="22" fillId="4" borderId="0" xfId="0" applyFont="1" applyFill="1"/>
    <xf numFmtId="0" fontId="11" fillId="4" borderId="0" xfId="0" applyFont="1" applyFill="1" applyAlignment="1">
      <alignment horizontal="left" vertical="center"/>
    </xf>
    <xf numFmtId="0" fontId="13" fillId="4" borderId="0" xfId="0" applyFont="1" applyFill="1" applyAlignment="1">
      <alignment horizontal="left"/>
    </xf>
    <xf numFmtId="9" fontId="23" fillId="4" borderId="0" xfId="0" applyNumberFormat="1" applyFont="1" applyFill="1"/>
    <xf numFmtId="0" fontId="24" fillId="4" borderId="0" xfId="0" applyFont="1" applyFill="1"/>
    <xf numFmtId="9" fontId="12" fillId="4" borderId="0" xfId="0" applyNumberFormat="1" applyFont="1" applyFill="1"/>
    <xf numFmtId="0" fontId="21" fillId="11" borderId="0" xfId="1" applyNumberFormat="1" applyFont="1" applyFill="1" applyBorder="1" applyAlignment="1">
      <alignment horizontal="center"/>
    </xf>
    <xf numFmtId="164" fontId="4" fillId="7" borderId="0" xfId="3" applyFont="1" applyFill="1"/>
    <xf numFmtId="164" fontId="4" fillId="4" borderId="0" xfId="3" applyFont="1" applyFill="1"/>
    <xf numFmtId="1" fontId="4" fillId="3" borderId="0" xfId="1" applyNumberFormat="1" applyFont="1" applyFill="1"/>
    <xf numFmtId="1" fontId="4" fillId="4" borderId="0" xfId="0" applyNumberFormat="1" applyFont="1" applyFill="1"/>
    <xf numFmtId="1" fontId="4" fillId="6" borderId="0" xfId="0" applyNumberFormat="1" applyFont="1" applyFill="1"/>
    <xf numFmtId="1" fontId="4" fillId="7" borderId="0" xfId="0" applyNumberFormat="1" applyFont="1" applyFill="1"/>
    <xf numFmtId="1" fontId="4" fillId="8" borderId="0" xfId="0" applyNumberFormat="1" applyFont="1" applyFill="1"/>
    <xf numFmtId="1" fontId="4" fillId="5" borderId="0" xfId="0" applyNumberFormat="1" applyFont="1" applyFill="1"/>
    <xf numFmtId="1" fontId="4" fillId="9" borderId="0" xfId="0" applyNumberFormat="1" applyFont="1" applyFill="1"/>
    <xf numFmtId="165" fontId="4" fillId="3" borderId="0" xfId="0" applyNumberFormat="1" applyFont="1" applyFill="1"/>
    <xf numFmtId="0" fontId="4" fillId="6" borderId="0" xfId="3" applyNumberFormat="1" applyFont="1" applyFill="1"/>
    <xf numFmtId="0" fontId="4" fillId="8" borderId="0" xfId="3" applyNumberFormat="1" applyFont="1" applyFill="1"/>
    <xf numFmtId="9" fontId="4" fillId="6" borderId="0" xfId="0" applyNumberFormat="1" applyFont="1" applyFill="1"/>
    <xf numFmtId="20" fontId="4" fillId="4" borderId="0" xfId="0" applyNumberFormat="1" applyFont="1" applyFill="1"/>
    <xf numFmtId="166" fontId="4" fillId="6" borderId="0" xfId="1" applyNumberFormat="1" applyFont="1" applyFill="1"/>
    <xf numFmtId="0" fontId="7" fillId="4" borderId="0" xfId="0" applyFont="1" applyFill="1" applyAlignment="1">
      <alignment vertical="top"/>
    </xf>
    <xf numFmtId="10" fontId="4" fillId="3" borderId="0" xfId="1" applyNumberFormat="1" applyFont="1" applyFill="1"/>
    <xf numFmtId="10" fontId="4" fillId="6" borderId="0" xfId="1" applyNumberFormat="1" applyFont="1" applyFill="1"/>
    <xf numFmtId="10" fontId="4" fillId="5" borderId="0" xfId="0" applyNumberFormat="1" applyFont="1" applyFill="1"/>
    <xf numFmtId="9" fontId="4" fillId="0" borderId="0" xfId="1" applyFont="1" applyFill="1"/>
    <xf numFmtId="10" fontId="4" fillId="6" borderId="0" xfId="0" applyNumberFormat="1" applyFont="1" applyFill="1"/>
    <xf numFmtId="164" fontId="4" fillId="3" borderId="0" xfId="3" applyFont="1" applyFill="1"/>
    <xf numFmtId="164" fontId="4" fillId="6" borderId="0" xfId="3" applyFont="1" applyFill="1"/>
    <xf numFmtId="164" fontId="4" fillId="8" borderId="0" xfId="3" applyFont="1" applyFill="1"/>
    <xf numFmtId="9" fontId="4" fillId="4" borderId="0" xfId="1" applyFont="1" applyFill="1"/>
    <xf numFmtId="3" fontId="4" fillId="6" borderId="0" xfId="0" applyNumberFormat="1" applyFont="1" applyFill="1"/>
    <xf numFmtId="165" fontId="4" fillId="6" borderId="0" xfId="3" applyNumberFormat="1" applyFont="1" applyFill="1"/>
    <xf numFmtId="9" fontId="4" fillId="3" borderId="0" xfId="1" applyFont="1" applyFill="1" applyAlignment="1">
      <alignment horizontal="center" vertical="center"/>
    </xf>
    <xf numFmtId="0" fontId="4" fillId="6" borderId="0" xfId="0" applyFont="1" applyFill="1" applyAlignment="1">
      <alignment horizontal="center" vertical="center"/>
    </xf>
    <xf numFmtId="165" fontId="4" fillId="7" borderId="0" xfId="3" applyNumberFormat="1" applyFont="1" applyFill="1"/>
    <xf numFmtId="165" fontId="4" fillId="8" borderId="0" xfId="3" applyNumberFormat="1" applyFont="1" applyFill="1"/>
    <xf numFmtId="0" fontId="4" fillId="6" borderId="0" xfId="0" applyFont="1" applyFill="1" applyAlignment="1">
      <alignment wrapText="1"/>
    </xf>
    <xf numFmtId="0" fontId="4" fillId="6" borderId="0" xfId="0" applyFont="1" applyFill="1" applyAlignment="1">
      <alignment horizontal="left"/>
    </xf>
    <xf numFmtId="0" fontId="4" fillId="6" borderId="0" xfId="0" quotePrefix="1" applyFont="1" applyFill="1"/>
    <xf numFmtId="0" fontId="4" fillId="4" borderId="0" xfId="0" quotePrefix="1" applyFont="1" applyFill="1"/>
    <xf numFmtId="10" fontId="4" fillId="4" borderId="0" xfId="1" applyNumberFormat="1" applyFont="1" applyFill="1"/>
    <xf numFmtId="2" fontId="4" fillId="4" borderId="0" xfId="0" applyNumberFormat="1" applyFont="1" applyFill="1"/>
    <xf numFmtId="0" fontId="27" fillId="4" borderId="0" xfId="0" applyFont="1" applyFill="1"/>
    <xf numFmtId="10" fontId="4" fillId="8" borderId="0" xfId="0" applyNumberFormat="1" applyFont="1" applyFill="1"/>
    <xf numFmtId="164" fontId="4" fillId="6" borderId="0" xfId="3" applyFont="1" applyFill="1" applyAlignment="1">
      <alignment wrapText="1"/>
    </xf>
    <xf numFmtId="9" fontId="4" fillId="6" borderId="0" xfId="1" applyFont="1" applyFill="1" applyAlignment="1">
      <alignment vertical="center"/>
    </xf>
    <xf numFmtId="0" fontId="4" fillId="4" borderId="0" xfId="0" applyFont="1" applyFill="1" applyAlignment="1">
      <alignment vertical="center"/>
    </xf>
    <xf numFmtId="0" fontId="28" fillId="4" borderId="0" xfId="0" applyFont="1" applyFill="1"/>
    <xf numFmtId="0" fontId="0" fillId="4" borderId="0" xfId="0" applyFill="1" applyAlignment="1">
      <alignment vertical="center"/>
    </xf>
    <xf numFmtId="0" fontId="28" fillId="4" borderId="0" xfId="0" applyFont="1" applyFill="1" applyAlignment="1">
      <alignment vertical="top"/>
    </xf>
    <xf numFmtId="4" fontId="4" fillId="6" borderId="0" xfId="0" applyNumberFormat="1" applyFont="1" applyFill="1"/>
    <xf numFmtId="0" fontId="29" fillId="4" borderId="0" xfId="0" applyFont="1" applyFill="1" applyAlignment="1">
      <alignment horizontal="center" vertical="center" wrapText="1"/>
    </xf>
    <xf numFmtId="0" fontId="30" fillId="4" borderId="0" xfId="0" applyFont="1" applyFill="1" applyAlignment="1">
      <alignment horizontal="center" wrapText="1"/>
    </xf>
    <xf numFmtId="0" fontId="26" fillId="4" borderId="0" xfId="0" applyFont="1" applyFill="1" applyAlignment="1">
      <alignment horizontal="center" vertical="center" wrapText="1"/>
    </xf>
    <xf numFmtId="9" fontId="8" fillId="4" borderId="0" xfId="1" applyFont="1" applyFill="1" applyBorder="1" applyAlignment="1">
      <alignment horizontal="center"/>
    </xf>
    <xf numFmtId="9" fontId="12" fillId="4" borderId="0" xfId="1" applyFont="1" applyFill="1" applyBorder="1"/>
    <xf numFmtId="10" fontId="4" fillId="7" borderId="0" xfId="1" applyNumberFormat="1" applyFont="1" applyFill="1"/>
    <xf numFmtId="9" fontId="31" fillId="11" borderId="0" xfId="1" applyFont="1" applyFill="1" applyBorder="1" applyAlignment="1">
      <alignment horizontal="center"/>
    </xf>
    <xf numFmtId="0" fontId="12" fillId="4" borderId="0" xfId="0" applyFont="1" applyFill="1" applyAlignment="1">
      <alignment vertical="top"/>
    </xf>
    <xf numFmtId="10" fontId="32" fillId="4" borderId="0" xfId="0" applyNumberFormat="1" applyFont="1" applyFill="1"/>
    <xf numFmtId="9" fontId="33" fillId="4" borderId="0" xfId="0" applyNumberFormat="1" applyFont="1" applyFill="1"/>
    <xf numFmtId="10" fontId="4" fillId="3" borderId="0" xfId="3" applyNumberFormat="1" applyFont="1" applyFill="1"/>
    <xf numFmtId="10" fontId="4" fillId="4" borderId="0" xfId="0" applyNumberFormat="1" applyFont="1" applyFill="1"/>
    <xf numFmtId="10" fontId="4" fillId="0" borderId="0" xfId="1" applyNumberFormat="1" applyFont="1" applyFill="1"/>
    <xf numFmtId="1" fontId="4" fillId="6" borderId="0" xfId="1" applyNumberFormat="1" applyFont="1" applyFill="1"/>
    <xf numFmtId="10" fontId="4" fillId="3" borderId="0" xfId="0" applyNumberFormat="1" applyFont="1" applyFill="1"/>
    <xf numFmtId="9" fontId="4" fillId="6" borderId="0" xfId="1" applyFont="1" applyFill="1" applyAlignment="1">
      <alignment wrapText="1"/>
    </xf>
    <xf numFmtId="2" fontId="4" fillId="3" borderId="0" xfId="1" applyNumberFormat="1" applyFont="1" applyFill="1"/>
    <xf numFmtId="0" fontId="4" fillId="0" borderId="0" xfId="0" applyFont="1" applyAlignment="1">
      <alignment horizontal="center" vertical="center"/>
    </xf>
    <xf numFmtId="10" fontId="4" fillId="6" borderId="0" xfId="1" applyNumberFormat="1" applyFont="1" applyFill="1" applyAlignment="1">
      <alignment vertical="center"/>
    </xf>
    <xf numFmtId="9" fontId="4" fillId="6" borderId="0" xfId="1" applyFont="1" applyFill="1" applyAlignment="1">
      <alignment vertical="center" wrapText="1"/>
    </xf>
    <xf numFmtId="0" fontId="4" fillId="6" borderId="0" xfId="0" applyFont="1" applyFill="1" applyAlignment="1">
      <alignment horizontal="left" vertical="center" wrapText="1"/>
    </xf>
    <xf numFmtId="0" fontId="4" fillId="6" borderId="0" xfId="0" quotePrefix="1" applyFont="1" applyFill="1" applyAlignment="1">
      <alignment vertical="center" wrapText="1"/>
    </xf>
    <xf numFmtId="0" fontId="4" fillId="6" borderId="0" xfId="0" applyFont="1" applyFill="1" applyAlignment="1">
      <alignment vertical="center" wrapText="1"/>
    </xf>
    <xf numFmtId="0" fontId="4" fillId="4" borderId="0" xfId="0" applyFont="1" applyFill="1" applyAlignment="1">
      <alignment vertical="center" wrapText="1"/>
    </xf>
    <xf numFmtId="0" fontId="2" fillId="0" borderId="0" xfId="0" applyFont="1" applyAlignment="1">
      <alignment horizontal="center" vertical="center"/>
    </xf>
    <xf numFmtId="0" fontId="2" fillId="0" borderId="0" xfId="0" applyFont="1" applyAlignment="1">
      <alignment horizontal="right" vertical="center"/>
    </xf>
    <xf numFmtId="0" fontId="4" fillId="6" borderId="0" xfId="1" applyNumberFormat="1" applyFont="1" applyFill="1" applyAlignment="1">
      <alignment wrapText="1"/>
    </xf>
    <xf numFmtId="0" fontId="4" fillId="0" borderId="0" xfId="0" applyFont="1" applyAlignment="1">
      <alignment vertical="center"/>
    </xf>
    <xf numFmtId="0" fontId="4" fillId="6" borderId="0" xfId="1" applyNumberFormat="1" applyFont="1" applyFill="1" applyAlignment="1">
      <alignment horizontal="right" vertical="center"/>
    </xf>
    <xf numFmtId="3" fontId="4" fillId="6" borderId="0" xfId="1" applyNumberFormat="1" applyFont="1" applyFill="1" applyAlignment="1">
      <alignment horizontal="left" vertical="center"/>
    </xf>
    <xf numFmtId="167" fontId="4" fillId="6" borderId="0" xfId="1" applyNumberFormat="1" applyFont="1" applyFill="1" applyAlignment="1">
      <alignment vertical="center"/>
    </xf>
    <xf numFmtId="0" fontId="4" fillId="4" borderId="0" xfId="0" applyFont="1" applyFill="1" applyAlignment="1">
      <alignment vertical="top"/>
    </xf>
    <xf numFmtId="0" fontId="4" fillId="6" borderId="0" xfId="0" applyFont="1" applyFill="1" applyAlignment="1">
      <alignment vertical="top"/>
    </xf>
    <xf numFmtId="0" fontId="4" fillId="6" borderId="0" xfId="0" applyFont="1" applyFill="1" applyAlignment="1">
      <alignment vertical="top" wrapText="1"/>
    </xf>
    <xf numFmtId="0" fontId="4" fillId="7" borderId="0" xfId="0" applyFont="1" applyFill="1" applyAlignment="1">
      <alignment vertical="top"/>
    </xf>
    <xf numFmtId="0" fontId="4" fillId="3" borderId="0" xfId="1" applyNumberFormat="1" applyFont="1" applyFill="1" applyAlignment="1">
      <alignment vertical="top"/>
    </xf>
    <xf numFmtId="0" fontId="4" fillId="0" borderId="0" xfId="0" applyFont="1" applyAlignment="1">
      <alignment horizontal="center" vertical="center"/>
    </xf>
    <xf numFmtId="9" fontId="4" fillId="6" borderId="0" xfId="1" applyFont="1" applyFill="1" applyAlignment="1">
      <alignment horizontal="left" vertical="center" wrapText="1"/>
    </xf>
    <xf numFmtId="0" fontId="29" fillId="4" borderId="0" xfId="0" applyFont="1" applyFill="1" applyAlignment="1">
      <alignment horizontal="center" vertical="center" wrapText="1"/>
    </xf>
    <xf numFmtId="0" fontId="30" fillId="4" borderId="0" xfId="0" applyFont="1" applyFill="1" applyAlignment="1">
      <alignment horizontal="center" wrapText="1"/>
    </xf>
    <xf numFmtId="0" fontId="26" fillId="4" borderId="0" xfId="0" applyFont="1" applyFill="1" applyAlignment="1">
      <alignment horizontal="center" vertical="center" wrapText="1"/>
    </xf>
    <xf numFmtId="0" fontId="12" fillId="4" borderId="0" xfId="0" applyFont="1" applyFill="1" applyAlignment="1">
      <alignment horizontal="left" wrapText="1"/>
    </xf>
    <xf numFmtId="0" fontId="13" fillId="0" borderId="0" xfId="0" applyFont="1" applyAlignment="1">
      <alignment horizontal="left" vertical="center"/>
    </xf>
  </cellXfs>
  <cellStyles count="4">
    <cellStyle name="40 % - Accent1" xfId="2" builtinId="31"/>
    <cellStyle name="Milliers" xfId="3" builtinId="3"/>
    <cellStyle name="Normal" xfId="0" builtinId="0"/>
    <cellStyle name="Pourcentage" xfId="1" builtinId="5"/>
  </cellStyles>
  <dxfs count="2">
    <dxf>
      <font>
        <color theme="6" tint="-0.24994659260841701"/>
      </font>
    </dxf>
    <dxf>
      <font>
        <color rgb="FFFF0000"/>
      </font>
      <fill>
        <patternFill>
          <bgColor theme="0"/>
        </patternFill>
      </fill>
    </dxf>
  </dxfs>
  <tableStyles count="0" defaultTableStyle="TableStyleMedium2"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ED-487A-ADA3-175D5EBDE9F9}"/>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ED-487A-ADA3-175D5EBDE9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'Annual input sheet'!$B$13:$B$14</c:f>
              <c:strCache>
                <c:ptCount val="2"/>
                <c:pt idx="0">
                  <c:v>Female</c:v>
                </c:pt>
                <c:pt idx="1">
                  <c:v>Male</c:v>
                </c:pt>
              </c:strCache>
            </c:strRef>
          </c:cat>
          <c:val>
            <c:numRef>
              <c:f>'Annual input sheet'!$C$13:$C$14</c:f>
              <c:numCache>
                <c:formatCode>0.00%</c:formatCode>
                <c:ptCount val="2"/>
                <c:pt idx="0">
                  <c:v>0.7349</c:v>
                </c:pt>
                <c:pt idx="1">
                  <c:v>0.2651</c:v>
                </c:pt>
              </c:numCache>
            </c:numRef>
          </c:val>
          <c:extLst>
            <c:ext xmlns:c16="http://schemas.microsoft.com/office/drawing/2014/chart" uri="{C3380CC4-5D6E-409C-BE32-E72D297353CC}">
              <c16:uniqueId val="{00000002-F5ED-487A-ADA3-175D5EBDE9F9}"/>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lang="en-GB">
              <a:latin typeface="Georgia" panose="02040502050405020303" pitchFamily="18" charset="0"/>
            </a:defRPr>
          </a:pPr>
          <a:endParaRPr lang="en-US"/>
        </a:p>
      </c:txPr>
    </c:legend>
    <c:plotVisOnly val="1"/>
    <c:dispBlanksAs val="zero"/>
    <c:showDLblsOverMax val="0"/>
  </c:chart>
  <c:spPr>
    <a:solidFill>
      <a:schemeClr val="accent1">
        <a:lumMod val="20000"/>
        <a:lumOff val="80000"/>
      </a:schemeClr>
    </a:solidFill>
    <a:ln>
      <a:noFill/>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'Annual input sheet'!$B$15:$B$16</c:f>
              <c:strCache>
                <c:ptCount val="2"/>
                <c:pt idx="0">
                  <c:v> Rural</c:v>
                </c:pt>
                <c:pt idx="1">
                  <c:v>Urban</c:v>
                </c:pt>
              </c:strCache>
            </c:strRef>
          </c:cat>
          <c:val>
            <c:numRef>
              <c:f>'Annual input sheet'!$C$15:$C$16</c:f>
              <c:numCache>
                <c:formatCode>0.00%</c:formatCode>
                <c:ptCount val="2"/>
                <c:pt idx="0">
                  <c:v>0.87170000000000003</c:v>
                </c:pt>
                <c:pt idx="1">
                  <c:v>0.1283</c:v>
                </c:pt>
              </c:numCache>
            </c:numRef>
          </c:val>
          <c:extLst>
            <c:ext xmlns:c16="http://schemas.microsoft.com/office/drawing/2014/chart" uri="{C3380CC4-5D6E-409C-BE32-E72D297353CC}">
              <c16:uniqueId val="{00000000-E2B2-483F-A73C-1549F3D4360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lang="en-GB">
              <a:latin typeface="Georgia" panose="02040502050405020303" pitchFamily="18" charset="0"/>
            </a:defRPr>
          </a:pPr>
          <a:endParaRPr lang="en-US"/>
        </a:p>
      </c:txPr>
    </c:legend>
    <c:plotVisOnly val="1"/>
    <c:dispBlanksAs val="zero"/>
    <c:showDLblsOverMax val="0"/>
  </c:chart>
  <c:spPr>
    <a:solidFill>
      <a:schemeClr val="accent1">
        <a:lumMod val="20000"/>
        <a:lumOff val="80000"/>
      </a:schemeClr>
    </a:solidFill>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'Annual input sheet'!$B$19:$B$25</c:f>
              <c:strCache>
                <c:ptCount val="7"/>
                <c:pt idx="0">
                  <c:v>Small Farmers</c:v>
                </c:pt>
                <c:pt idx="1">
                  <c:v>Farmer</c:v>
                </c:pt>
                <c:pt idx="2">
                  <c:v>Fisherfolk</c:v>
                </c:pt>
                <c:pt idx="3">
                  <c:v>Indigenous People</c:v>
                </c:pt>
                <c:pt idx="4">
                  <c:v>Displaced workers</c:v>
                </c:pt>
                <c:pt idx="5">
                  <c:v>Persons with Disability</c:v>
                </c:pt>
                <c:pt idx="6">
                  <c:v>Urban Poor</c:v>
                </c:pt>
              </c:strCache>
            </c:strRef>
          </c:cat>
          <c:val>
            <c:numRef>
              <c:f>'Annual input sheet'!$C$19:$C$25</c:f>
              <c:numCache>
                <c:formatCode>0.00%</c:formatCode>
                <c:ptCount val="7"/>
                <c:pt idx="0">
                  <c:v>0.17169999999999999</c:v>
                </c:pt>
                <c:pt idx="1">
                  <c:v>0.13350000000000001</c:v>
                </c:pt>
                <c:pt idx="2">
                  <c:v>4.7000000000000002E-3</c:v>
                </c:pt>
                <c:pt idx="3">
                  <c:v>1.7399999999999999E-2</c:v>
                </c:pt>
                <c:pt idx="4">
                  <c:v>0.1081</c:v>
                </c:pt>
                <c:pt idx="5">
                  <c:v>4.0000000000000002E-4</c:v>
                </c:pt>
                <c:pt idx="6">
                  <c:v>7.7600000000000002E-2</c:v>
                </c:pt>
              </c:numCache>
            </c:numRef>
          </c:val>
          <c:extLst>
            <c:ext xmlns:c16="http://schemas.microsoft.com/office/drawing/2014/chart" uri="{C3380CC4-5D6E-409C-BE32-E72D297353CC}">
              <c16:uniqueId val="{00000000-03BE-40A6-956C-C8C758E097B0}"/>
            </c:ext>
          </c:extLst>
        </c:ser>
        <c:dLbls>
          <c:showLegendKey val="0"/>
          <c:showVal val="0"/>
          <c:showCatName val="0"/>
          <c:showSerName val="0"/>
          <c:showPercent val="0"/>
          <c:showBubbleSize val="0"/>
        </c:dLbls>
        <c:gapWidth val="150"/>
        <c:axId val="281851928"/>
        <c:axId val="343079320"/>
      </c:barChart>
      <c:catAx>
        <c:axId val="281851928"/>
        <c:scaling>
          <c:orientation val="minMax"/>
        </c:scaling>
        <c:delete val="0"/>
        <c:axPos val="b"/>
        <c:numFmt formatCode="General" sourceLinked="0"/>
        <c:majorTickMark val="out"/>
        <c:minorTickMark val="none"/>
        <c:tickLblPos val="nextTo"/>
        <c:txPr>
          <a:bodyPr rot="0"/>
          <a:lstStyle/>
          <a:p>
            <a:pPr>
              <a:defRPr lang="en-GB" sz="800"/>
            </a:pPr>
            <a:endParaRPr lang="en-US"/>
          </a:p>
        </c:txPr>
        <c:crossAx val="343079320"/>
        <c:crosses val="autoZero"/>
        <c:auto val="1"/>
        <c:lblAlgn val="ctr"/>
        <c:lblOffset val="100"/>
        <c:noMultiLvlLbl val="0"/>
      </c:catAx>
      <c:valAx>
        <c:axId val="343079320"/>
        <c:scaling>
          <c:orientation val="minMax"/>
        </c:scaling>
        <c:delete val="0"/>
        <c:axPos val="l"/>
        <c:numFmt formatCode="0.00%" sourceLinked="1"/>
        <c:majorTickMark val="out"/>
        <c:minorTickMark val="none"/>
        <c:tickLblPos val="nextTo"/>
        <c:txPr>
          <a:bodyPr/>
          <a:lstStyle/>
          <a:p>
            <a:pPr>
              <a:defRPr lang="en-GB" sz="800"/>
            </a:pPr>
            <a:endParaRPr lang="en-US"/>
          </a:p>
        </c:txPr>
        <c:crossAx val="281851928"/>
        <c:crosses val="autoZero"/>
        <c:crossBetween val="between"/>
      </c:valAx>
    </c:plotArea>
    <c:plotVisOnly val="1"/>
    <c:dispBlanksAs val="gap"/>
    <c:showDLblsOverMax val="0"/>
  </c:chart>
  <c:spPr>
    <a:solidFill>
      <a:schemeClr val="accent1">
        <a:lumMod val="20000"/>
        <a:lumOff val="80000"/>
      </a:schemeClr>
    </a:solidFill>
    <a:ln>
      <a:noFill/>
    </a:ln>
  </c:spPr>
  <c:txPr>
    <a:bodyPr/>
    <a:lstStyle/>
    <a:p>
      <a:pPr>
        <a:defRPr sz="900">
          <a:latin typeface="Georgia" panose="02040502050405020303" pitchFamily="18"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27772096544901"/>
          <c:y val="7.3292589578811601E-2"/>
          <c:w val="0.46832559221957498"/>
          <c:h val="0.77856719020764797"/>
        </c:manualLayout>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'Annual input sheet'!$B$30:$B$32</c:f>
              <c:strCache>
                <c:ptCount val="3"/>
                <c:pt idx="0">
                  <c:v>% of clients living under the 1.25$ a day</c:v>
                </c:pt>
                <c:pt idx="1">
                  <c:v>% of clients living under the 2.5$ a day</c:v>
                </c:pt>
                <c:pt idx="2">
                  <c:v>% of clients living under the 5$ a day</c:v>
                </c:pt>
              </c:strCache>
            </c:strRef>
          </c:cat>
          <c:val>
            <c:numRef>
              <c:f>'Annual input sheet'!$C$30:$C$32</c:f>
              <c:numCache>
                <c:formatCode>0.00%</c:formatCode>
                <c:ptCount val="3"/>
                <c:pt idx="0">
                  <c:v>3.27E-2</c:v>
                </c:pt>
                <c:pt idx="1">
                  <c:v>0.1762</c:v>
                </c:pt>
                <c:pt idx="2">
                  <c:v>0.49359999999999998</c:v>
                </c:pt>
              </c:numCache>
            </c:numRef>
          </c:val>
          <c:extLst>
            <c:ext xmlns:c16="http://schemas.microsoft.com/office/drawing/2014/chart" uri="{C3380CC4-5D6E-409C-BE32-E72D297353CC}">
              <c16:uniqueId val="{00000000-E5C1-421D-A93E-3954A77C4E3A}"/>
            </c:ext>
          </c:extLst>
        </c:ser>
        <c:dLbls>
          <c:showLegendKey val="0"/>
          <c:showVal val="0"/>
          <c:showCatName val="0"/>
          <c:showSerName val="0"/>
          <c:showPercent val="0"/>
          <c:showBubbleSize val="0"/>
        </c:dLbls>
        <c:gapWidth val="150"/>
        <c:axId val="342846544"/>
        <c:axId val="282379312"/>
      </c:barChart>
      <c:catAx>
        <c:axId val="342846544"/>
        <c:scaling>
          <c:orientation val="minMax"/>
        </c:scaling>
        <c:delete val="0"/>
        <c:axPos val="l"/>
        <c:numFmt formatCode="General" sourceLinked="0"/>
        <c:majorTickMark val="out"/>
        <c:minorTickMark val="none"/>
        <c:tickLblPos val="nextTo"/>
        <c:txPr>
          <a:bodyPr rot="0"/>
          <a:lstStyle/>
          <a:p>
            <a:pPr>
              <a:defRPr lang="en-GB" sz="900"/>
            </a:pPr>
            <a:endParaRPr lang="en-US"/>
          </a:p>
        </c:txPr>
        <c:crossAx val="282379312"/>
        <c:crosses val="autoZero"/>
        <c:auto val="1"/>
        <c:lblAlgn val="ctr"/>
        <c:lblOffset val="100"/>
        <c:noMultiLvlLbl val="0"/>
      </c:catAx>
      <c:valAx>
        <c:axId val="282379312"/>
        <c:scaling>
          <c:orientation val="minMax"/>
        </c:scaling>
        <c:delete val="0"/>
        <c:axPos val="b"/>
        <c:numFmt formatCode="0.00%" sourceLinked="1"/>
        <c:majorTickMark val="out"/>
        <c:minorTickMark val="none"/>
        <c:tickLblPos val="nextTo"/>
        <c:crossAx val="342846544"/>
        <c:crosses val="autoZero"/>
        <c:crossBetween val="between"/>
      </c:valAx>
    </c:plotArea>
    <c:plotVisOnly val="1"/>
    <c:dispBlanksAs val="gap"/>
    <c:showDLblsOverMax val="0"/>
  </c:chart>
  <c:spPr>
    <a:solidFill>
      <a:schemeClr val="accent1">
        <a:lumMod val="20000"/>
        <a:lumOff val="80000"/>
      </a:schemeClr>
    </a:solidFill>
    <a:ln>
      <a:noFill/>
    </a:ln>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Annual input sheet'!A1"/><Relationship Id="rId2" Type="http://schemas.openxmlformats.org/officeDocument/2006/relationships/hyperlink" Target="#'Monthly input sheet'!A1"/><Relationship Id="rId1" Type="http://schemas.openxmlformats.org/officeDocument/2006/relationships/hyperlink" Target="#'Quarterly input sheet'!A1"/><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chart" Target="../charts/chart3.xml"/><Relationship Id="rId7" Type="http://schemas.openxmlformats.org/officeDocument/2006/relationships/image" Target="../media/image8.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emf"/><Relationship Id="rId5" Type="http://schemas.openxmlformats.org/officeDocument/2006/relationships/chart" Target="../charts/chart4.xml"/><Relationship Id="rId4"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8</xdr:col>
      <xdr:colOff>238125</xdr:colOff>
      <xdr:row>15</xdr:row>
      <xdr:rowOff>0</xdr:rowOff>
    </xdr:from>
    <xdr:to>
      <xdr:col>9</xdr:col>
      <xdr:colOff>485775</xdr:colOff>
      <xdr:row>16</xdr:row>
      <xdr:rowOff>85725</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210175" y="2857500"/>
          <a:ext cx="857250" cy="276225"/>
        </a:xfrm>
        <a:prstGeom prst="round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t>Quarterly</a:t>
          </a:r>
        </a:p>
      </xdr:txBody>
    </xdr:sp>
    <xdr:clientData/>
  </xdr:twoCellAnchor>
  <xdr:twoCellAnchor>
    <xdr:from>
      <xdr:col>4</xdr:col>
      <xdr:colOff>390525</xdr:colOff>
      <xdr:row>15</xdr:row>
      <xdr:rowOff>0</xdr:rowOff>
    </xdr:from>
    <xdr:to>
      <xdr:col>6</xdr:col>
      <xdr:colOff>28575</xdr:colOff>
      <xdr:row>16</xdr:row>
      <xdr:rowOff>85725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2924175" y="2857500"/>
          <a:ext cx="857250" cy="276225"/>
        </a:xfrm>
        <a:prstGeom prst="round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t>Monthly</a:t>
          </a:r>
        </a:p>
      </xdr:txBody>
    </xdr:sp>
    <xdr:clientData/>
  </xdr:twoCellAnchor>
  <xdr:twoCellAnchor>
    <xdr:from>
      <xdr:col>11</xdr:col>
      <xdr:colOff>533400</xdr:colOff>
      <xdr:row>14</xdr:row>
      <xdr:rowOff>180975</xdr:rowOff>
    </xdr:from>
    <xdr:to>
      <xdr:col>13</xdr:col>
      <xdr:colOff>171450</xdr:colOff>
      <xdr:row>16</xdr:row>
      <xdr:rowOff>76200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7334250" y="2847975"/>
          <a:ext cx="857250" cy="276225"/>
        </a:xfrm>
        <a:prstGeom prst="round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t>Annual</a:t>
          </a:r>
        </a:p>
      </xdr:txBody>
    </xdr:sp>
    <xdr:clientData/>
  </xdr:twoCellAnchor>
  <xdr:twoCellAnchor editAs="oneCell">
    <xdr:from>
      <xdr:col>4</xdr:col>
      <xdr:colOff>571499</xdr:colOff>
      <xdr:row>2</xdr:row>
      <xdr:rowOff>180975</xdr:rowOff>
    </xdr:from>
    <xdr:to>
      <xdr:col>13</xdr:col>
      <xdr:colOff>133350</xdr:colOff>
      <xdr:row>11</xdr:row>
      <xdr:rowOff>151317</xdr:rowOff>
    </xdr:to>
    <xdr:pic>
      <xdr:nvPicPr>
        <xdr:cNvPr id="6" name="Picture 5" descr="D:\Amina\Documents\CorPlan\Presentations,Meetings, Hostings\LOGOS\ASKI logo1.pn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105149" y="561975"/>
          <a:ext cx="5048251" cy="168484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273844</xdr:colOff>
      <xdr:row>0</xdr:row>
      <xdr:rowOff>142875</xdr:rowOff>
    </xdr:from>
    <xdr:to>
      <xdr:col>1</xdr:col>
      <xdr:colOff>523875</xdr:colOff>
      <xdr:row>2</xdr:row>
      <xdr:rowOff>61911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273844" y="142875"/>
          <a:ext cx="857250" cy="276224"/>
        </a:xfrm>
        <a:prstGeom prst="round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t>Home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1</xdr:row>
      <xdr:rowOff>0</xdr:rowOff>
    </xdr:from>
    <xdr:to>
      <xdr:col>2</xdr:col>
      <xdr:colOff>857250</xdr:colOff>
      <xdr:row>2</xdr:row>
      <xdr:rowOff>97630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1214438" y="178594"/>
          <a:ext cx="857250" cy="276224"/>
        </a:xfrm>
        <a:prstGeom prst="round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857250</xdr:colOff>
      <xdr:row>2</xdr:row>
      <xdr:rowOff>97630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7219" y="178594"/>
          <a:ext cx="857250" cy="276224"/>
        </a:xfrm>
        <a:prstGeom prst="round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3174</xdr:colOff>
      <xdr:row>6</xdr:row>
      <xdr:rowOff>42332</xdr:rowOff>
    </xdr:from>
    <xdr:to>
      <xdr:col>3</xdr:col>
      <xdr:colOff>530679</xdr:colOff>
      <xdr:row>14</xdr:row>
      <xdr:rowOff>27213</xdr:rowOff>
    </xdr:to>
    <xdr:graphicFrame macro="">
      <xdr:nvGraphicFramePr>
        <xdr:cNvPr id="11" name="Chart 10">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625929</xdr:colOff>
      <xdr:row>6</xdr:row>
      <xdr:rowOff>27214</xdr:rowOff>
    </xdr:from>
    <xdr:to>
      <xdr:col>6</xdr:col>
      <xdr:colOff>517072</xdr:colOff>
      <xdr:row>14</xdr:row>
      <xdr:rowOff>13607</xdr:rowOff>
    </xdr:to>
    <xdr:graphicFrame macro="">
      <xdr:nvGraphicFramePr>
        <xdr:cNvPr id="12" name="Chart 11">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592668</xdr:colOff>
      <xdr:row>18</xdr:row>
      <xdr:rowOff>104774</xdr:rowOff>
    </xdr:from>
    <xdr:to>
      <xdr:col>6</xdr:col>
      <xdr:colOff>508001</xdr:colOff>
      <xdr:row>27</xdr:row>
      <xdr:rowOff>10583</xdr:rowOff>
    </xdr:to>
    <xdr:graphicFrame macro="">
      <xdr:nvGraphicFramePr>
        <xdr:cNvPr id="13" name="Chart 12">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232834</xdr:colOff>
      <xdr:row>29</xdr:row>
      <xdr:rowOff>84667</xdr:rowOff>
    </xdr:from>
    <xdr:to>
      <xdr:col>1</xdr:col>
      <xdr:colOff>793751</xdr:colOff>
      <xdr:row>30</xdr:row>
      <xdr:rowOff>368995</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3917" y="5418667"/>
          <a:ext cx="571500" cy="576882"/>
        </a:xfrm>
        <a:prstGeom prst="rect">
          <a:avLst/>
        </a:prstGeom>
      </xdr:spPr>
    </xdr:pic>
    <xdr:clientData/>
  </xdr:twoCellAnchor>
  <xdr:twoCellAnchor>
    <xdr:from>
      <xdr:col>2</xdr:col>
      <xdr:colOff>59531</xdr:colOff>
      <xdr:row>29</xdr:row>
      <xdr:rowOff>58207</xdr:rowOff>
    </xdr:from>
    <xdr:to>
      <xdr:col>5</xdr:col>
      <xdr:colOff>11906</xdr:colOff>
      <xdr:row>30</xdr:row>
      <xdr:rowOff>190500</xdr:rowOff>
    </xdr:to>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940594" y="5725582"/>
          <a:ext cx="2857500" cy="4180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900" b="1">
              <a:latin typeface="Georgia" panose="02040502050405020303" pitchFamily="18" charset="0"/>
            </a:rPr>
            <a:t>% of clients without access to formal financial services before joining ASKI</a:t>
          </a:r>
        </a:p>
      </xdr:txBody>
    </xdr:sp>
    <xdr:clientData/>
  </xdr:twoCellAnchor>
  <xdr:twoCellAnchor>
    <xdr:from>
      <xdr:col>0</xdr:col>
      <xdr:colOff>10583</xdr:colOff>
      <xdr:row>16</xdr:row>
      <xdr:rowOff>42334</xdr:rowOff>
    </xdr:from>
    <xdr:to>
      <xdr:col>7</xdr:col>
      <xdr:colOff>84666</xdr:colOff>
      <xdr:row>16</xdr:row>
      <xdr:rowOff>52917</xdr:rowOff>
    </xdr:to>
    <xdr:cxnSp macro="">
      <xdr:nvCxnSpPr>
        <xdr:cNvPr id="17" name="Straight Connector 16">
          <a:extLst>
            <a:ext uri="{FF2B5EF4-FFF2-40B4-BE49-F238E27FC236}">
              <a16:creationId xmlns:a16="http://schemas.microsoft.com/office/drawing/2014/main" id="{00000000-0008-0000-0400-000011000000}"/>
            </a:ext>
          </a:extLst>
        </xdr:cNvPr>
        <xdr:cNvCxnSpPr/>
      </xdr:nvCxnSpPr>
      <xdr:spPr>
        <a:xfrm>
          <a:off x="10583" y="2688167"/>
          <a:ext cx="5111750" cy="10583"/>
        </a:xfrm>
        <a:prstGeom prst="line">
          <a:avLst/>
        </a:prstGeom>
        <a:ln w="12700"/>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29</xdr:row>
      <xdr:rowOff>10583</xdr:rowOff>
    </xdr:from>
    <xdr:to>
      <xdr:col>7</xdr:col>
      <xdr:colOff>74083</xdr:colOff>
      <xdr:row>29</xdr:row>
      <xdr:rowOff>21167</xdr:rowOff>
    </xdr:to>
    <xdr:cxnSp macro="">
      <xdr:nvCxnSpPr>
        <xdr:cNvPr id="18" name="Straight Connector 17">
          <a:extLst>
            <a:ext uri="{FF2B5EF4-FFF2-40B4-BE49-F238E27FC236}">
              <a16:creationId xmlns:a16="http://schemas.microsoft.com/office/drawing/2014/main" id="{00000000-0008-0000-0400-000012000000}"/>
            </a:ext>
          </a:extLst>
        </xdr:cNvPr>
        <xdr:cNvCxnSpPr/>
      </xdr:nvCxnSpPr>
      <xdr:spPr>
        <a:xfrm>
          <a:off x="0" y="5090583"/>
          <a:ext cx="5111750" cy="10584"/>
        </a:xfrm>
        <a:prstGeom prst="line">
          <a:avLst/>
        </a:prstGeom>
        <a:ln w="12700"/>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23812</xdr:colOff>
      <xdr:row>31</xdr:row>
      <xdr:rowOff>94006</xdr:rowOff>
    </xdr:from>
    <xdr:to>
      <xdr:col>7</xdr:col>
      <xdr:colOff>136071</xdr:colOff>
      <xdr:row>31</xdr:row>
      <xdr:rowOff>95249</xdr:rowOff>
    </xdr:to>
    <xdr:cxnSp macro="">
      <xdr:nvCxnSpPr>
        <xdr:cNvPr id="19" name="Straight Connector 18">
          <a:extLst>
            <a:ext uri="{FF2B5EF4-FFF2-40B4-BE49-F238E27FC236}">
              <a16:creationId xmlns:a16="http://schemas.microsoft.com/office/drawing/2014/main" id="{00000000-0008-0000-0400-000013000000}"/>
            </a:ext>
          </a:extLst>
        </xdr:cNvPr>
        <xdr:cNvCxnSpPr/>
      </xdr:nvCxnSpPr>
      <xdr:spPr>
        <a:xfrm>
          <a:off x="23812" y="6094756"/>
          <a:ext cx="5024438" cy="1243"/>
        </a:xfrm>
        <a:prstGeom prst="line">
          <a:avLst/>
        </a:prstGeom>
        <a:ln w="12700"/>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63495</xdr:colOff>
      <xdr:row>5</xdr:row>
      <xdr:rowOff>148167</xdr:rowOff>
    </xdr:from>
    <xdr:to>
      <xdr:col>7</xdr:col>
      <xdr:colOff>95250</xdr:colOff>
      <xdr:row>37</xdr:row>
      <xdr:rowOff>27215</xdr:rowOff>
    </xdr:to>
    <xdr:cxnSp macro="">
      <xdr:nvCxnSpPr>
        <xdr:cNvPr id="21" name="Straight Connector 20">
          <a:extLst>
            <a:ext uri="{FF2B5EF4-FFF2-40B4-BE49-F238E27FC236}">
              <a16:creationId xmlns:a16="http://schemas.microsoft.com/office/drawing/2014/main" id="{00000000-0008-0000-0400-000015000000}"/>
            </a:ext>
          </a:extLst>
        </xdr:cNvPr>
        <xdr:cNvCxnSpPr/>
      </xdr:nvCxnSpPr>
      <xdr:spPr>
        <a:xfrm>
          <a:off x="4975674" y="706060"/>
          <a:ext cx="31755" cy="649211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190504</xdr:colOff>
      <xdr:row>4</xdr:row>
      <xdr:rowOff>84667</xdr:rowOff>
    </xdr:from>
    <xdr:to>
      <xdr:col>11</xdr:col>
      <xdr:colOff>529171</xdr:colOff>
      <xdr:row>5</xdr:row>
      <xdr:rowOff>179917</xdr:rowOff>
    </xdr:to>
    <xdr:sp macro="" textlink="">
      <xdr:nvSpPr>
        <xdr:cNvPr id="30" name="TextBox 29">
          <a:extLst>
            <a:ext uri="{FF2B5EF4-FFF2-40B4-BE49-F238E27FC236}">
              <a16:creationId xmlns:a16="http://schemas.microsoft.com/office/drawing/2014/main" id="{00000000-0008-0000-0400-00001E000000}"/>
            </a:ext>
          </a:extLst>
        </xdr:cNvPr>
        <xdr:cNvSpPr txBox="1"/>
      </xdr:nvSpPr>
      <xdr:spPr>
        <a:xfrm>
          <a:off x="5228171" y="518584"/>
          <a:ext cx="2794000" cy="2116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900" b="1">
              <a:latin typeface="Georgia" panose="02040502050405020303" pitchFamily="18" charset="0"/>
            </a:rPr>
            <a:t>% of  poor incoming / new clients </a:t>
          </a:r>
        </a:p>
      </xdr:txBody>
    </xdr:sp>
    <xdr:clientData/>
  </xdr:twoCellAnchor>
  <xdr:twoCellAnchor>
    <xdr:from>
      <xdr:col>7</xdr:col>
      <xdr:colOff>169332</xdr:colOff>
      <xdr:row>5</xdr:row>
      <xdr:rowOff>189442</xdr:rowOff>
    </xdr:from>
    <xdr:to>
      <xdr:col>12</xdr:col>
      <xdr:colOff>666750</xdr:colOff>
      <xdr:row>14</xdr:row>
      <xdr:rowOff>130969</xdr:rowOff>
    </xdr:to>
    <xdr:graphicFrame macro="">
      <xdr:nvGraphicFramePr>
        <xdr:cNvPr id="31" name="Chart 30">
          <a:extLst>
            <a:ext uri="{FF2B5EF4-FFF2-40B4-BE49-F238E27FC236}">
              <a16:creationId xmlns:a16="http://schemas.microsoft.com/office/drawing/2014/main" id="{00000000-0008-0000-04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191558</xdr:colOff>
      <xdr:row>15</xdr:row>
      <xdr:rowOff>116418</xdr:rowOff>
    </xdr:from>
    <xdr:to>
      <xdr:col>12</xdr:col>
      <xdr:colOff>183622</xdr:colOff>
      <xdr:row>24</xdr:row>
      <xdr:rowOff>59531</xdr:rowOff>
    </xdr:to>
    <xdr:pic>
      <xdr:nvPicPr>
        <xdr:cNvPr id="32" name="Picture 31">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68433" y="2964393"/>
          <a:ext cx="3659189" cy="170523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118306</xdr:colOff>
      <xdr:row>55</xdr:row>
      <xdr:rowOff>93172</xdr:rowOff>
    </xdr:from>
    <xdr:to>
      <xdr:col>8</xdr:col>
      <xdr:colOff>382591</xdr:colOff>
      <xdr:row>60</xdr:row>
      <xdr:rowOff>229621</xdr:rowOff>
    </xdr:to>
    <xdr:pic>
      <xdr:nvPicPr>
        <xdr:cNvPr id="33" name="Picture 32">
          <a:extLst>
            <a:ext uri="{FF2B5EF4-FFF2-40B4-BE49-F238E27FC236}">
              <a16:creationId xmlns:a16="http://schemas.microsoft.com/office/drawing/2014/main" id="{00000000-0008-0000-0400-00002100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47282" t="10252" r="9682" b="25245"/>
        <a:stretch/>
      </xdr:blipFill>
      <xdr:spPr bwMode="auto">
        <a:xfrm>
          <a:off x="14092842" y="841565"/>
          <a:ext cx="1441303" cy="12794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112711</xdr:colOff>
      <xdr:row>25</xdr:row>
      <xdr:rowOff>77297</xdr:rowOff>
    </xdr:from>
    <xdr:to>
      <xdr:col>14</xdr:col>
      <xdr:colOff>23812</xdr:colOff>
      <xdr:row>25</xdr:row>
      <xdr:rowOff>81530</xdr:rowOff>
    </xdr:to>
    <xdr:cxnSp macro="">
      <xdr:nvCxnSpPr>
        <xdr:cNvPr id="36" name="Straight Connector 35">
          <a:extLst>
            <a:ext uri="{FF2B5EF4-FFF2-40B4-BE49-F238E27FC236}">
              <a16:creationId xmlns:a16="http://schemas.microsoft.com/office/drawing/2014/main" id="{00000000-0008-0000-0400-000024000000}"/>
            </a:ext>
          </a:extLst>
        </xdr:cNvPr>
        <xdr:cNvCxnSpPr/>
      </xdr:nvCxnSpPr>
      <xdr:spPr>
        <a:xfrm flipV="1">
          <a:off x="5024890" y="4771761"/>
          <a:ext cx="4006851" cy="4233"/>
        </a:xfrm>
        <a:prstGeom prst="line">
          <a:avLst/>
        </a:prstGeom>
        <a:ln w="12700"/>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7</xdr:col>
      <xdr:colOff>231321</xdr:colOff>
      <xdr:row>27</xdr:row>
      <xdr:rowOff>57831</xdr:rowOff>
    </xdr:from>
    <xdr:to>
      <xdr:col>12</xdr:col>
      <xdr:colOff>162531</xdr:colOff>
      <xdr:row>34</xdr:row>
      <xdr:rowOff>279180</xdr:rowOff>
    </xdr:to>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rotWithShape="1">
        <a:blip xmlns:r="http://schemas.openxmlformats.org/officeDocument/2006/relationships" r:embed="rId8"/>
        <a:srcRect l="9225" t="12228" r="9066" b="6938"/>
        <a:stretch/>
      </xdr:blipFill>
      <xdr:spPr>
        <a:xfrm>
          <a:off x="5143500" y="5133295"/>
          <a:ext cx="3660321" cy="1974970"/>
        </a:xfrm>
        <a:prstGeom prst="rect">
          <a:avLst/>
        </a:prstGeom>
      </xdr:spPr>
    </xdr:pic>
    <xdr:clientData/>
  </xdr:twoCellAnchor>
  <xdr:oneCellAnchor>
    <xdr:from>
      <xdr:col>7</xdr:col>
      <xdr:colOff>176896</xdr:colOff>
      <xdr:row>25</xdr:row>
      <xdr:rowOff>136073</xdr:rowOff>
    </xdr:from>
    <xdr:ext cx="2362570" cy="223523"/>
    <xdr:sp macro="" textlink="">
      <xdr:nvSpPr>
        <xdr:cNvPr id="46" name="TextBox 45">
          <a:extLst>
            <a:ext uri="{FF2B5EF4-FFF2-40B4-BE49-F238E27FC236}">
              <a16:creationId xmlns:a16="http://schemas.microsoft.com/office/drawing/2014/main" id="{00000000-0008-0000-0400-00002E000000}"/>
            </a:ext>
          </a:extLst>
        </xdr:cNvPr>
        <xdr:cNvSpPr txBox="1"/>
      </xdr:nvSpPr>
      <xdr:spPr>
        <a:xfrm>
          <a:off x="5089075" y="4830537"/>
          <a:ext cx="2362570" cy="2235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900" b="1">
              <a:latin typeface="Georgia" panose="02040502050405020303" pitchFamily="18" charset="0"/>
            </a:rPr>
            <a:t>Client Mapping (Saturation of areas)</a:t>
          </a:r>
        </a:p>
      </xdr:txBody>
    </xdr:sp>
    <xdr:clientData/>
  </xdr:oneCellAnchor>
  <xdr:twoCellAnchor>
    <xdr:from>
      <xdr:col>5</xdr:col>
      <xdr:colOff>710288</xdr:colOff>
      <xdr:row>54</xdr:row>
      <xdr:rowOff>32960</xdr:rowOff>
    </xdr:from>
    <xdr:to>
      <xdr:col>5</xdr:col>
      <xdr:colOff>725715</xdr:colOff>
      <xdr:row>74</xdr:row>
      <xdr:rowOff>0</xdr:rowOff>
    </xdr:to>
    <xdr:cxnSp macro="">
      <xdr:nvCxnSpPr>
        <xdr:cNvPr id="51" name="Straight Connector 50">
          <a:extLst>
            <a:ext uri="{FF2B5EF4-FFF2-40B4-BE49-F238E27FC236}">
              <a16:creationId xmlns:a16="http://schemas.microsoft.com/office/drawing/2014/main" id="{00000000-0008-0000-0400-000033000000}"/>
            </a:ext>
          </a:extLst>
        </xdr:cNvPr>
        <xdr:cNvCxnSpPr/>
      </xdr:nvCxnSpPr>
      <xdr:spPr>
        <a:xfrm>
          <a:off x="13950038" y="604460"/>
          <a:ext cx="15427" cy="39675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598714</xdr:colOff>
      <xdr:row>76</xdr:row>
      <xdr:rowOff>27215</xdr:rowOff>
    </xdr:from>
    <xdr:to>
      <xdr:col>8</xdr:col>
      <xdr:colOff>1</xdr:colOff>
      <xdr:row>83</xdr:row>
      <xdr:rowOff>136071</xdr:rowOff>
    </xdr:to>
    <xdr:cxnSp macro="">
      <xdr:nvCxnSpPr>
        <xdr:cNvPr id="64" name="Straight Connector 63">
          <a:extLst>
            <a:ext uri="{FF2B5EF4-FFF2-40B4-BE49-F238E27FC236}">
              <a16:creationId xmlns:a16="http://schemas.microsoft.com/office/drawing/2014/main" id="{00000000-0008-0000-0400-000040000000}"/>
            </a:ext>
          </a:extLst>
        </xdr:cNvPr>
        <xdr:cNvCxnSpPr/>
      </xdr:nvCxnSpPr>
      <xdr:spPr>
        <a:xfrm flipH="1">
          <a:off x="15348857" y="5021036"/>
          <a:ext cx="13608" cy="1496785"/>
        </a:xfrm>
        <a:prstGeom prst="line">
          <a:avLst/>
        </a:prstGeom>
        <a:ln w="12700"/>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50</xdr:row>
      <xdr:rowOff>79375</xdr:rowOff>
    </xdr:from>
    <xdr:to>
      <xdr:col>13</xdr:col>
      <xdr:colOff>333375</xdr:colOff>
      <xdr:row>50</xdr:row>
      <xdr:rowOff>99675</xdr:rowOff>
    </xdr:to>
    <xdr:cxnSp macro="">
      <xdr:nvCxnSpPr>
        <xdr:cNvPr id="71" name="Straight Connector 70">
          <a:extLst>
            <a:ext uri="{FF2B5EF4-FFF2-40B4-BE49-F238E27FC236}">
              <a16:creationId xmlns:a16="http://schemas.microsoft.com/office/drawing/2014/main" id="{00000000-0008-0000-0400-000047000000}"/>
            </a:ext>
          </a:extLst>
        </xdr:cNvPr>
        <xdr:cNvCxnSpPr/>
      </xdr:nvCxnSpPr>
      <xdr:spPr>
        <a:xfrm flipV="1">
          <a:off x="0" y="10017125"/>
          <a:ext cx="9302750" cy="20300"/>
        </a:xfrm>
        <a:prstGeom prst="line">
          <a:avLst/>
        </a:prstGeom>
        <a:ln w="12700"/>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690562</xdr:colOff>
      <xdr:row>65</xdr:row>
      <xdr:rowOff>130969</xdr:rowOff>
    </xdr:from>
    <xdr:to>
      <xdr:col>2</xdr:col>
      <xdr:colOff>1047749</xdr:colOff>
      <xdr:row>72</xdr:row>
      <xdr:rowOff>130969</xdr:rowOff>
    </xdr:to>
    <xdr:sp macro="" textlink="">
      <xdr:nvSpPr>
        <xdr:cNvPr id="48" name="Rectangle 47">
          <a:extLst>
            <a:ext uri="{FF2B5EF4-FFF2-40B4-BE49-F238E27FC236}">
              <a16:creationId xmlns:a16="http://schemas.microsoft.com/office/drawing/2014/main" id="{00000000-0008-0000-0400-000030000000}"/>
            </a:ext>
          </a:extLst>
        </xdr:cNvPr>
        <xdr:cNvSpPr/>
      </xdr:nvSpPr>
      <xdr:spPr>
        <a:xfrm>
          <a:off x="809625" y="13739813"/>
          <a:ext cx="1214437" cy="13335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166007</xdr:colOff>
      <xdr:row>67</xdr:row>
      <xdr:rowOff>207281</xdr:rowOff>
    </xdr:from>
    <xdr:to>
      <xdr:col>4</xdr:col>
      <xdr:colOff>378732</xdr:colOff>
      <xdr:row>67</xdr:row>
      <xdr:rowOff>359680</xdr:rowOff>
    </xdr:to>
    <xdr:sp macro="" textlink="">
      <xdr:nvSpPr>
        <xdr:cNvPr id="52" name="Isosceles Triangle 51">
          <a:extLst>
            <a:ext uri="{FF2B5EF4-FFF2-40B4-BE49-F238E27FC236}">
              <a16:creationId xmlns:a16="http://schemas.microsoft.com/office/drawing/2014/main" id="{00000000-0008-0000-0400-000034000000}"/>
            </a:ext>
          </a:extLst>
        </xdr:cNvPr>
        <xdr:cNvSpPr/>
      </xdr:nvSpPr>
      <xdr:spPr>
        <a:xfrm flipV="1">
          <a:off x="13281932" y="3417206"/>
          <a:ext cx="212725" cy="152399"/>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0.20098</cdr:x>
      <cdr:y>0.10878</cdr:y>
    </cdr:from>
    <cdr:to>
      <cdr:x>0.25218</cdr:x>
      <cdr:y>0.24555</cdr:y>
    </cdr:to>
    <cdr:pic>
      <cdr:nvPicPr>
        <cdr:cNvPr id="2" name="Picture 1">
          <a:extLst xmlns:a="http://schemas.openxmlformats.org/drawingml/2006/main">
            <a:ext uri="{FF2B5EF4-FFF2-40B4-BE49-F238E27FC236}">
              <a16:creationId xmlns:a16="http://schemas.microsoft.com/office/drawing/2014/main" id="{8481C01C-6508-2B1A-C498-6866C9D288E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3237" y="205582"/>
          <a:ext cx="128213" cy="258483"/>
        </a:xfrm>
        <a:prstGeom xmlns:a="http://schemas.openxmlformats.org/drawingml/2006/main" prst="rect">
          <a:avLst/>
        </a:prstGeom>
      </cdr:spPr>
    </cdr:pic>
  </cdr:relSizeAnchor>
  <cdr:relSizeAnchor xmlns:cdr="http://schemas.openxmlformats.org/drawingml/2006/chartDrawing">
    <cdr:from>
      <cdr:x>0.76207</cdr:x>
      <cdr:y>0.55608</cdr:y>
    </cdr:from>
    <cdr:to>
      <cdr:x>0.80908</cdr:x>
      <cdr:y>0.68168</cdr:y>
    </cdr:to>
    <cdr:pic>
      <cdr:nvPicPr>
        <cdr:cNvPr id="3" name="Picture 2">
          <a:extLst xmlns:a="http://schemas.openxmlformats.org/drawingml/2006/main">
            <a:ext uri="{FF2B5EF4-FFF2-40B4-BE49-F238E27FC236}">
              <a16:creationId xmlns:a16="http://schemas.microsoft.com/office/drawing/2014/main" id="{A8A8FA37-27F7-1199-E507-0F3A639CE13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908175" y="1050925"/>
          <a:ext cx="117706" cy="237360"/>
        </a:xfrm>
        <a:prstGeom xmlns:a="http://schemas.openxmlformats.org/drawingml/2006/main" prst="rect">
          <a:avLst/>
        </a:prstGeom>
      </cdr:spPr>
    </cdr:pic>
  </cdr:relSizeAnchor>
</c:userShapes>
</file>

<file path=xl/drawings/drawing7.xml><?xml version="1.0" encoding="utf-8"?>
<c:userShapes xmlns:c="http://schemas.openxmlformats.org/drawingml/2006/chart">
  <cdr:relSizeAnchor xmlns:cdr="http://schemas.openxmlformats.org/drawingml/2006/chartDrawing">
    <cdr:from>
      <cdr:x>0.79062</cdr:x>
      <cdr:y>0.51787</cdr:y>
    </cdr:from>
    <cdr:to>
      <cdr:x>0.90846</cdr:x>
      <cdr:y>0.66744</cdr:y>
    </cdr:to>
    <cdr:pic>
      <cdr:nvPicPr>
        <cdr:cNvPr id="2" name="Picture 1">
          <a:extLst xmlns:a="http://schemas.openxmlformats.org/drawingml/2006/main">
            <a:ext uri="{FF2B5EF4-FFF2-40B4-BE49-F238E27FC236}">
              <a16:creationId xmlns:a16="http://schemas.microsoft.com/office/drawing/2014/main" id="{9DF2DA2D-1442-7263-7A76-7D80743A69D7}"/>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6936" t="-1199" r="14162" b="-2401"/>
        <a:stretch xmlns:a="http://schemas.openxmlformats.org/drawingml/2006/main"/>
      </cdr:blipFill>
      <cdr:spPr>
        <a:xfrm xmlns:a="http://schemas.openxmlformats.org/drawingml/2006/main">
          <a:off x="1824832" y="979487"/>
          <a:ext cx="271991" cy="282904"/>
        </a:xfrm>
        <a:prstGeom xmlns:a="http://schemas.openxmlformats.org/drawingml/2006/main" prst="rect">
          <a:avLst/>
        </a:prstGeom>
      </cdr:spPr>
    </cdr:pic>
  </cdr:relSizeAnchor>
  <cdr:relSizeAnchor xmlns:cdr="http://schemas.openxmlformats.org/drawingml/2006/chartDrawing">
    <cdr:from>
      <cdr:x>0.18192</cdr:x>
      <cdr:y>0.02056</cdr:y>
    </cdr:from>
    <cdr:to>
      <cdr:x>0.29839</cdr:x>
      <cdr:y>0.16446</cdr:y>
    </cdr:to>
    <cdr:pic>
      <cdr:nvPicPr>
        <cdr:cNvPr id="3" name="Picture 2">
          <a:extLst xmlns:a="http://schemas.openxmlformats.org/drawingml/2006/main">
            <a:ext uri="{FF2B5EF4-FFF2-40B4-BE49-F238E27FC236}">
              <a16:creationId xmlns:a16="http://schemas.microsoft.com/office/drawing/2014/main" id="{336F9EAF-9A02-B2C3-CC0F-E614817DD08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19894" y="38894"/>
          <a:ext cx="268817" cy="272163"/>
        </a:xfrm>
        <a:prstGeom xmlns:a="http://schemas.openxmlformats.org/drawingml/2006/main" prst="rect">
          <a:avLst/>
        </a:prstGeom>
      </cdr:spPr>
    </cdr:pic>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S24"/>
  <sheetViews>
    <sheetView zoomScale="80" zoomScaleNormal="80" zoomScalePageLayoutView="80" workbookViewId="0">
      <selection activeCell="R17" sqref="R17"/>
    </sheetView>
  </sheetViews>
  <sheetFormatPr defaultColWidth="8.85546875" defaultRowHeight="14.45"/>
  <cols>
    <col min="1" max="3" width="8.85546875" style="59"/>
    <col min="4" max="4" width="10.42578125" style="59" customWidth="1"/>
    <col min="5" max="16384" width="8.85546875" style="59"/>
  </cols>
  <sheetData>
    <row r="2" spans="2:19">
      <c r="B2" s="88"/>
      <c r="C2" s="88"/>
      <c r="D2" s="88"/>
      <c r="E2" s="88"/>
      <c r="F2" s="88" t="s">
        <v>0</v>
      </c>
      <c r="G2" s="88"/>
      <c r="H2" s="88"/>
      <c r="I2" s="88"/>
      <c r="J2" s="88"/>
      <c r="K2" s="88"/>
      <c r="L2" s="88"/>
      <c r="M2" s="88"/>
      <c r="N2" s="88"/>
      <c r="O2" s="88"/>
      <c r="P2" s="88"/>
      <c r="Q2" s="88"/>
      <c r="R2" s="62"/>
      <c r="S2" s="62"/>
    </row>
    <row r="14" spans="2:19">
      <c r="D14" s="37" t="s">
        <v>1</v>
      </c>
    </row>
    <row r="19" spans="3:11">
      <c r="D19" s="37" t="s">
        <v>2</v>
      </c>
    </row>
    <row r="20" spans="3:11">
      <c r="C20" s="35"/>
      <c r="D20" s="35" t="s">
        <v>3</v>
      </c>
      <c r="E20" s="35"/>
      <c r="F20" s="35"/>
      <c r="G20" s="35"/>
      <c r="H20" s="35"/>
      <c r="I20" s="35"/>
      <c r="J20" s="35"/>
      <c r="K20" s="35"/>
    </row>
    <row r="21" spans="3:11">
      <c r="C21" s="35"/>
      <c r="D21" s="35" t="s">
        <v>4</v>
      </c>
      <c r="E21" s="35"/>
      <c r="F21" s="35"/>
      <c r="G21" s="35"/>
      <c r="H21" s="35"/>
      <c r="I21" s="35"/>
      <c r="J21" s="35"/>
      <c r="K21" s="35"/>
    </row>
    <row r="22" spans="3:11">
      <c r="C22" s="35"/>
      <c r="D22" s="35"/>
      <c r="E22" s="35"/>
      <c r="F22" s="35"/>
      <c r="G22" s="35"/>
      <c r="H22" s="35"/>
      <c r="I22" s="35"/>
      <c r="J22" s="35"/>
      <c r="K22" s="35"/>
    </row>
    <row r="23" spans="3:11">
      <c r="C23" s="35"/>
      <c r="D23" s="35"/>
      <c r="E23" s="35"/>
      <c r="F23" s="35"/>
      <c r="G23" s="35"/>
      <c r="H23" s="35"/>
      <c r="I23" s="35"/>
      <c r="J23" s="35"/>
      <c r="K23" s="35"/>
    </row>
    <row r="24" spans="3:11">
      <c r="C24" s="35"/>
      <c r="D24" s="35"/>
      <c r="E24" s="35"/>
      <c r="F24" s="35"/>
      <c r="G24" s="35"/>
      <c r="H24" s="35"/>
      <c r="I24" s="35"/>
      <c r="J24" s="35"/>
      <c r="K24" s="35"/>
    </row>
  </sheetData>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4:AD111"/>
  <sheetViews>
    <sheetView zoomScale="80" zoomScaleNormal="80" zoomScalePageLayoutView="80" workbookViewId="0">
      <pane xSplit="2" ySplit="7" topLeftCell="Z8" activePane="bottomRight" state="frozen"/>
      <selection pane="bottomRight" activeCell="AD7" sqref="AD7"/>
      <selection pane="bottomLeft" activeCell="A6" sqref="A6"/>
      <selection pane="topRight" activeCell="C1" sqref="C1"/>
    </sheetView>
  </sheetViews>
  <sheetFormatPr defaultColWidth="8.85546875" defaultRowHeight="13.9"/>
  <cols>
    <col min="1" max="1" width="8.85546875" style="35"/>
    <col min="2" max="2" width="56.7109375" style="35" customWidth="1"/>
    <col min="3" max="3" width="23.7109375" style="35" customWidth="1"/>
    <col min="4" max="4" width="2.7109375" style="35" customWidth="1"/>
    <col min="5" max="5" width="23.7109375" style="35" customWidth="1"/>
    <col min="6" max="6" width="2.7109375" style="35" customWidth="1"/>
    <col min="7" max="7" width="23.7109375" style="35" customWidth="1"/>
    <col min="8" max="8" width="2.42578125" style="35" customWidth="1"/>
    <col min="9" max="9" width="23.7109375" style="35" customWidth="1"/>
    <col min="10" max="10" width="2.42578125" style="35" customWidth="1"/>
    <col min="11" max="11" width="23.7109375" style="35" customWidth="1"/>
    <col min="12" max="12" width="2.7109375" style="35" customWidth="1"/>
    <col min="13" max="13" width="23.7109375" style="35" customWidth="1"/>
    <col min="14" max="14" width="2.7109375" style="35" customWidth="1"/>
    <col min="15" max="15" width="23.7109375" style="35" customWidth="1"/>
    <col min="16" max="16" width="3.42578125" style="35" customWidth="1"/>
    <col min="17" max="17" width="23.7109375" style="35" customWidth="1"/>
    <col min="18" max="18" width="2.42578125" style="35" customWidth="1"/>
    <col min="19" max="19" width="23.7109375" style="35" customWidth="1"/>
    <col min="20" max="20" width="2.7109375" style="35" customWidth="1"/>
    <col min="21" max="21" width="23.7109375" style="35" customWidth="1"/>
    <col min="22" max="22" width="2.7109375" style="35" customWidth="1"/>
    <col min="23" max="23" width="23.7109375" style="35" customWidth="1"/>
    <col min="24" max="24" width="2.42578125" style="35" customWidth="1"/>
    <col min="25" max="25" width="23.7109375" style="35" customWidth="1"/>
    <col min="26" max="26" width="8.85546875" style="35"/>
    <col min="27" max="27" width="18.42578125" style="35" customWidth="1"/>
    <col min="28" max="28" width="1.140625" style="35" customWidth="1"/>
    <col min="29" max="29" width="19" style="35" customWidth="1"/>
    <col min="30" max="30" width="9.140625" style="35" customWidth="1"/>
    <col min="31" max="16384" width="8.85546875" style="35"/>
  </cols>
  <sheetData>
    <row r="4" spans="2:30">
      <c r="B4" s="37" t="s">
        <v>5</v>
      </c>
    </row>
    <row r="5" spans="2:30">
      <c r="B5" s="37"/>
    </row>
    <row r="6" spans="2:30">
      <c r="C6" s="9"/>
      <c r="D6" s="9"/>
      <c r="E6" s="9"/>
      <c r="F6" s="9"/>
      <c r="G6" s="9"/>
      <c r="I6" s="14"/>
      <c r="J6" s="14"/>
      <c r="K6" s="14"/>
      <c r="L6" s="14"/>
      <c r="M6" s="14"/>
      <c r="O6" s="21"/>
      <c r="P6" s="21"/>
      <c r="Q6" s="21"/>
      <c r="R6" s="21"/>
      <c r="S6" s="21"/>
      <c r="U6" s="27"/>
      <c r="V6" s="27"/>
      <c r="W6" s="27"/>
      <c r="X6" s="27"/>
      <c r="Y6" s="27"/>
      <c r="AA6" s="35" t="s">
        <v>6</v>
      </c>
      <c r="AB6" s="35" t="s">
        <v>7</v>
      </c>
      <c r="AC6" s="35" t="s">
        <v>8</v>
      </c>
    </row>
    <row r="7" spans="2:30">
      <c r="B7" s="37" t="s">
        <v>9</v>
      </c>
      <c r="C7" s="6">
        <v>41640</v>
      </c>
      <c r="D7" s="7"/>
      <c r="E7" s="6">
        <v>41671</v>
      </c>
      <c r="F7" s="7"/>
      <c r="G7" s="6">
        <v>41699</v>
      </c>
      <c r="H7" s="47"/>
      <c r="I7" s="13">
        <v>41730</v>
      </c>
      <c r="J7" s="14"/>
      <c r="K7" s="13">
        <v>41760</v>
      </c>
      <c r="L7" s="15"/>
      <c r="M7" s="13">
        <v>41791</v>
      </c>
      <c r="N7" s="47"/>
      <c r="O7" s="20">
        <v>41821</v>
      </c>
      <c r="P7" s="21"/>
      <c r="Q7" s="20">
        <v>41852</v>
      </c>
      <c r="R7" s="21"/>
      <c r="S7" s="20">
        <v>41883</v>
      </c>
      <c r="U7" s="26">
        <v>41913</v>
      </c>
      <c r="V7" s="27"/>
      <c r="W7" s="26">
        <v>41944</v>
      </c>
      <c r="X7" s="27"/>
      <c r="Y7" s="26">
        <v>41974</v>
      </c>
      <c r="AA7" s="35" t="s">
        <v>10</v>
      </c>
      <c r="AC7" s="35" t="s">
        <v>11</v>
      </c>
      <c r="AD7" s="35" t="s">
        <v>12</v>
      </c>
    </row>
    <row r="8" spans="2:30">
      <c r="C8" s="7"/>
      <c r="D8" s="7"/>
      <c r="E8" s="7"/>
      <c r="F8" s="7"/>
      <c r="G8" s="7"/>
      <c r="H8" s="47"/>
      <c r="I8" s="15"/>
      <c r="J8" s="14"/>
      <c r="K8" s="15"/>
      <c r="L8" s="15"/>
      <c r="M8" s="15"/>
      <c r="N8" s="47"/>
      <c r="O8" s="22"/>
      <c r="P8" s="21"/>
      <c r="Q8" s="22"/>
      <c r="R8" s="21"/>
      <c r="S8" s="22"/>
      <c r="U8" s="28"/>
      <c r="V8" s="27"/>
      <c r="W8" s="28"/>
      <c r="X8" s="27"/>
      <c r="Y8" s="28"/>
      <c r="AA8" s="35" t="s">
        <v>13</v>
      </c>
      <c r="AC8" s="35" t="s">
        <v>14</v>
      </c>
      <c r="AD8" s="35" t="s">
        <v>15</v>
      </c>
    </row>
    <row r="9" spans="2:30">
      <c r="C9" s="8"/>
      <c r="D9" s="8"/>
      <c r="E9" s="8"/>
      <c r="F9" s="8"/>
      <c r="G9" s="8"/>
      <c r="H9" s="48"/>
      <c r="I9" s="16"/>
      <c r="J9" s="14"/>
      <c r="K9" s="16"/>
      <c r="L9" s="16"/>
      <c r="M9" s="16"/>
      <c r="N9" s="48"/>
      <c r="O9" s="23"/>
      <c r="P9" s="21"/>
      <c r="Q9" s="23"/>
      <c r="R9" s="21"/>
      <c r="S9" s="23"/>
      <c r="U9" s="29"/>
      <c r="V9" s="27"/>
      <c r="W9" s="29"/>
      <c r="X9" s="27"/>
      <c r="Y9" s="29"/>
      <c r="AA9" s="35" t="s">
        <v>16</v>
      </c>
      <c r="AC9" s="35" t="s">
        <v>17</v>
      </c>
      <c r="AD9" s="35" t="s">
        <v>18</v>
      </c>
    </row>
    <row r="10" spans="2:30">
      <c r="B10" s="45" t="s">
        <v>19</v>
      </c>
      <c r="C10" s="8"/>
      <c r="D10" s="8"/>
      <c r="E10" s="8"/>
      <c r="F10" s="8"/>
      <c r="G10" s="8"/>
      <c r="H10" s="48"/>
      <c r="I10" s="16"/>
      <c r="J10" s="14"/>
      <c r="K10" s="16"/>
      <c r="L10" s="16"/>
      <c r="M10" s="16"/>
      <c r="N10" s="48"/>
      <c r="O10" s="23"/>
      <c r="P10" s="21"/>
      <c r="Q10" s="23"/>
      <c r="R10" s="21"/>
      <c r="S10" s="23"/>
      <c r="U10" s="29"/>
      <c r="V10" s="27"/>
      <c r="W10" s="29"/>
      <c r="X10" s="27"/>
      <c r="Y10" s="29"/>
      <c r="AA10" s="35" t="s">
        <v>20</v>
      </c>
      <c r="AC10" s="35" t="s">
        <v>21</v>
      </c>
      <c r="AD10" s="35" t="s">
        <v>22</v>
      </c>
    </row>
    <row r="11" spans="2:30">
      <c r="C11" s="8"/>
      <c r="D11" s="8"/>
      <c r="E11" s="8"/>
      <c r="F11" s="8"/>
      <c r="G11" s="8"/>
      <c r="H11" s="48"/>
      <c r="I11" s="16"/>
      <c r="J11" s="14"/>
      <c r="K11" s="16"/>
      <c r="L11" s="16"/>
      <c r="M11" s="16"/>
      <c r="N11" s="48"/>
      <c r="O11" s="23"/>
      <c r="P11" s="21"/>
      <c r="Q11" s="23"/>
      <c r="R11" s="21"/>
      <c r="S11" s="23"/>
      <c r="U11" s="29"/>
      <c r="V11" s="27"/>
      <c r="W11" s="29"/>
      <c r="X11" s="27"/>
      <c r="Y11" s="29"/>
      <c r="AA11" s="35" t="s">
        <v>23</v>
      </c>
      <c r="AC11" s="35" t="s">
        <v>24</v>
      </c>
      <c r="AD11" s="35" t="s">
        <v>25</v>
      </c>
    </row>
    <row r="12" spans="2:30">
      <c r="B12" s="38" t="s">
        <v>26</v>
      </c>
      <c r="C12" s="9"/>
      <c r="D12" s="9"/>
      <c r="E12" s="9"/>
      <c r="F12" s="9"/>
      <c r="G12" s="9"/>
      <c r="I12" s="14"/>
      <c r="J12" s="14"/>
      <c r="K12" s="14"/>
      <c r="L12" s="14"/>
      <c r="M12" s="14"/>
      <c r="O12" s="21"/>
      <c r="P12" s="21"/>
      <c r="Q12" s="21"/>
      <c r="R12" s="21"/>
      <c r="S12" s="21"/>
      <c r="U12" s="27"/>
      <c r="V12" s="27"/>
      <c r="W12" s="27"/>
      <c r="X12" s="27"/>
      <c r="Y12" s="27"/>
      <c r="AA12" s="35" t="s">
        <v>27</v>
      </c>
      <c r="AC12" s="35" t="s">
        <v>28</v>
      </c>
      <c r="AD12" s="35" t="s">
        <v>29</v>
      </c>
    </row>
    <row r="13" spans="2:30">
      <c r="B13" s="55" t="s">
        <v>30</v>
      </c>
      <c r="C13" s="34">
        <v>0.73043319398622286</v>
      </c>
      <c r="D13" s="9"/>
      <c r="E13" s="34">
        <v>0.72294905995259906</v>
      </c>
      <c r="F13" s="9"/>
      <c r="G13" s="34">
        <v>0.7350292612348025</v>
      </c>
      <c r="I13" s="34">
        <v>0.74242695823624305</v>
      </c>
      <c r="J13" s="14"/>
      <c r="K13" s="34">
        <v>0.74242695823624305</v>
      </c>
      <c r="L13" s="14"/>
      <c r="M13" s="34">
        <v>0.74</v>
      </c>
      <c r="O13" s="34">
        <v>0.73</v>
      </c>
      <c r="P13" s="21"/>
      <c r="Q13" s="34">
        <v>0.74</v>
      </c>
      <c r="R13" s="21"/>
      <c r="S13" s="34">
        <v>0.74</v>
      </c>
      <c r="U13" s="34">
        <v>0.75</v>
      </c>
      <c r="V13" s="27"/>
      <c r="W13" s="34">
        <v>0.75</v>
      </c>
      <c r="X13" s="27"/>
      <c r="Y13" s="34">
        <v>0.74</v>
      </c>
      <c r="AA13" s="35" t="s">
        <v>31</v>
      </c>
      <c r="AC13" s="35" t="s">
        <v>32</v>
      </c>
      <c r="AD13" s="35" t="s">
        <v>33</v>
      </c>
    </row>
    <row r="14" spans="2:30">
      <c r="B14" s="55" t="s">
        <v>34</v>
      </c>
      <c r="C14" s="34">
        <f>1-C13</f>
        <v>0.26956680601377714</v>
      </c>
      <c r="D14" s="9"/>
      <c r="E14" s="34">
        <f>1-E13</f>
        <v>0.27705094004740094</v>
      </c>
      <c r="F14" s="9"/>
      <c r="G14" s="34">
        <f>1-G13</f>
        <v>0.2649707387651975</v>
      </c>
      <c r="I14" s="34">
        <f>1-I13</f>
        <v>0.25757304176375695</v>
      </c>
      <c r="J14" s="14"/>
      <c r="K14" s="34">
        <f>1-K13</f>
        <v>0.25757304176375695</v>
      </c>
      <c r="L14" s="14"/>
      <c r="M14" s="34">
        <v>0.26</v>
      </c>
      <c r="O14" s="34">
        <v>0.27</v>
      </c>
      <c r="P14" s="21"/>
      <c r="Q14" s="34">
        <v>0.26</v>
      </c>
      <c r="R14" s="21"/>
      <c r="S14" s="34">
        <v>0.26</v>
      </c>
      <c r="U14" s="34">
        <v>0.25</v>
      </c>
      <c r="V14" s="27"/>
      <c r="W14" s="34">
        <v>0.25</v>
      </c>
      <c r="X14" s="27"/>
      <c r="Y14" s="34">
        <v>0.26</v>
      </c>
      <c r="AA14" s="35" t="s">
        <v>35</v>
      </c>
      <c r="AC14" s="35" t="s">
        <v>36</v>
      </c>
      <c r="AD14" s="35" t="s">
        <v>37</v>
      </c>
    </row>
    <row r="15" spans="2:30">
      <c r="B15" s="55" t="s">
        <v>38</v>
      </c>
      <c r="C15" s="34">
        <v>0.84</v>
      </c>
      <c r="D15" s="9"/>
      <c r="E15" s="34">
        <v>0.85</v>
      </c>
      <c r="F15" s="9"/>
      <c r="G15" s="34">
        <v>0.84560000000000002</v>
      </c>
      <c r="I15" s="34">
        <v>0.84</v>
      </c>
      <c r="J15" s="14"/>
      <c r="K15" s="34">
        <v>0.84</v>
      </c>
      <c r="L15" s="14"/>
      <c r="M15" s="34">
        <v>0.83</v>
      </c>
      <c r="O15" s="34">
        <v>0.84</v>
      </c>
      <c r="P15" s="21"/>
      <c r="Q15" s="34">
        <v>0.85</v>
      </c>
      <c r="R15" s="21"/>
      <c r="S15" s="34">
        <v>0.85</v>
      </c>
      <c r="U15" s="34">
        <v>0.85</v>
      </c>
      <c r="V15" s="27"/>
      <c r="W15" s="34">
        <v>0.85</v>
      </c>
      <c r="X15" s="27"/>
      <c r="Y15" s="34">
        <v>0.85</v>
      </c>
      <c r="AA15" s="35" t="s">
        <v>39</v>
      </c>
      <c r="AC15" s="35" t="s">
        <v>40</v>
      </c>
    </row>
    <row r="16" spans="2:30">
      <c r="B16" s="55" t="s">
        <v>41</v>
      </c>
      <c r="C16" s="34">
        <f>1-C15</f>
        <v>0.16000000000000003</v>
      </c>
      <c r="D16" s="9"/>
      <c r="E16" s="34">
        <f>1-E15</f>
        <v>0.15000000000000002</v>
      </c>
      <c r="F16" s="9"/>
      <c r="G16" s="34">
        <f>1-G15</f>
        <v>0.15439999999999998</v>
      </c>
      <c r="I16" s="34">
        <f>1-I15</f>
        <v>0.16000000000000003</v>
      </c>
      <c r="J16" s="14"/>
      <c r="K16" s="34">
        <f>1-K15</f>
        <v>0.16000000000000003</v>
      </c>
      <c r="L16" s="14"/>
      <c r="M16" s="34">
        <v>0.17</v>
      </c>
      <c r="O16" s="34">
        <v>0.16</v>
      </c>
      <c r="P16" s="21"/>
      <c r="Q16" s="34">
        <v>0.15</v>
      </c>
      <c r="R16" s="21"/>
      <c r="S16" s="34">
        <v>0.15</v>
      </c>
      <c r="U16" s="34">
        <v>0.15</v>
      </c>
      <c r="V16" s="27"/>
      <c r="W16" s="34">
        <v>0.15</v>
      </c>
      <c r="X16" s="27"/>
      <c r="Y16" s="34">
        <v>0.15</v>
      </c>
      <c r="AA16" s="35" t="s">
        <v>42</v>
      </c>
      <c r="AC16" s="35" t="s">
        <v>43</v>
      </c>
    </row>
    <row r="17" spans="2:29">
      <c r="B17" s="39"/>
      <c r="C17" s="9"/>
      <c r="D17" s="9"/>
      <c r="E17" s="9"/>
      <c r="F17" s="9"/>
      <c r="G17" s="9"/>
      <c r="I17" s="14"/>
      <c r="J17" s="14"/>
      <c r="K17" s="14"/>
      <c r="L17" s="14"/>
      <c r="M17" s="14"/>
      <c r="O17" s="21"/>
      <c r="P17" s="21"/>
      <c r="Q17" s="21"/>
      <c r="R17" s="21"/>
      <c r="S17" s="21"/>
      <c r="U17" s="27"/>
      <c r="V17" s="27"/>
      <c r="W17" s="27"/>
      <c r="X17" s="27"/>
      <c r="Y17" s="27"/>
      <c r="AA17" s="35" t="s">
        <v>44</v>
      </c>
      <c r="AC17" s="35" t="s">
        <v>45</v>
      </c>
    </row>
    <row r="18" spans="2:29" ht="18" customHeight="1">
      <c r="B18" s="38" t="s">
        <v>46</v>
      </c>
      <c r="C18" s="34"/>
      <c r="D18" s="9"/>
      <c r="E18" s="34"/>
      <c r="F18" s="9"/>
      <c r="G18" s="34"/>
      <c r="I18" s="34"/>
      <c r="J18" s="14"/>
      <c r="K18" s="34"/>
      <c r="L18" s="14"/>
      <c r="M18" s="34"/>
      <c r="O18" s="34"/>
      <c r="P18" s="21"/>
      <c r="Q18" s="34"/>
      <c r="R18" s="21"/>
      <c r="S18" s="34"/>
      <c r="U18" s="34"/>
      <c r="V18" s="27"/>
      <c r="W18" s="34"/>
      <c r="X18" s="27"/>
      <c r="Y18" s="34"/>
      <c r="AA18" s="35" t="s">
        <v>47</v>
      </c>
      <c r="AC18" s="35" t="s">
        <v>48</v>
      </c>
    </row>
    <row r="19" spans="2:29" ht="20.25" customHeight="1">
      <c r="B19" s="55" t="s">
        <v>49</v>
      </c>
      <c r="C19" s="34"/>
      <c r="D19" s="9"/>
      <c r="E19" s="34"/>
      <c r="F19" s="9"/>
      <c r="G19" s="34"/>
      <c r="I19" s="34"/>
      <c r="J19" s="14"/>
      <c r="K19" s="34"/>
      <c r="L19" s="14"/>
      <c r="M19" s="34"/>
      <c r="O19" s="34"/>
      <c r="P19" s="21"/>
      <c r="Q19" s="34"/>
      <c r="R19" s="21"/>
      <c r="S19" s="34"/>
      <c r="U19" s="34"/>
      <c r="V19" s="27"/>
      <c r="W19" s="34"/>
      <c r="X19" s="27"/>
      <c r="Y19" s="34"/>
      <c r="AA19" s="35" t="s">
        <v>50</v>
      </c>
      <c r="AC19" s="35" t="s">
        <v>37</v>
      </c>
    </row>
    <row r="20" spans="2:29" ht="18.75" customHeight="1">
      <c r="B20" s="55" t="s">
        <v>51</v>
      </c>
      <c r="C20" s="34"/>
      <c r="D20" s="9"/>
      <c r="E20" s="34"/>
      <c r="F20" s="9"/>
      <c r="G20" s="34"/>
      <c r="I20" s="34"/>
      <c r="J20" s="14"/>
      <c r="K20" s="34"/>
      <c r="L20" s="14"/>
      <c r="M20" s="34"/>
      <c r="O20" s="34"/>
      <c r="P20" s="21"/>
      <c r="Q20" s="34"/>
      <c r="R20" s="21"/>
      <c r="S20" s="34"/>
      <c r="U20" s="34"/>
      <c r="V20" s="27"/>
      <c r="W20" s="34"/>
      <c r="X20" s="27"/>
      <c r="Y20" s="34"/>
      <c r="AA20" s="35" t="s">
        <v>52</v>
      </c>
    </row>
    <row r="21" spans="2:29" ht="18.75" customHeight="1">
      <c r="B21" s="55" t="s">
        <v>53</v>
      </c>
      <c r="C21" s="34"/>
      <c r="D21" s="9"/>
      <c r="E21" s="34"/>
      <c r="F21" s="9"/>
      <c r="G21" s="34"/>
      <c r="I21" s="34"/>
      <c r="J21" s="14"/>
      <c r="K21" s="34"/>
      <c r="L21" s="14"/>
      <c r="M21" s="34"/>
      <c r="O21" s="34"/>
      <c r="P21" s="21"/>
      <c r="Q21" s="34"/>
      <c r="R21" s="21"/>
      <c r="S21" s="34"/>
      <c r="U21" s="34"/>
      <c r="V21" s="27"/>
      <c r="W21" s="34"/>
      <c r="X21" s="27"/>
      <c r="Y21" s="34"/>
      <c r="AA21" s="35" t="s">
        <v>54</v>
      </c>
    </row>
    <row r="22" spans="2:29" ht="18" customHeight="1">
      <c r="B22" s="55" t="s">
        <v>55</v>
      </c>
      <c r="C22" s="34"/>
      <c r="D22" s="9"/>
      <c r="E22" s="34"/>
      <c r="F22" s="9"/>
      <c r="G22" s="34">
        <v>0.01</v>
      </c>
      <c r="I22" s="34"/>
      <c r="J22" s="14"/>
      <c r="K22" s="34"/>
      <c r="L22" s="14"/>
      <c r="M22" s="34"/>
      <c r="O22" s="34"/>
      <c r="P22" s="21"/>
      <c r="Q22" s="34"/>
      <c r="R22" s="21"/>
      <c r="S22" s="34"/>
      <c r="U22" s="34"/>
      <c r="V22" s="27"/>
      <c r="W22" s="34"/>
      <c r="X22" s="27"/>
      <c r="Y22" s="34"/>
      <c r="AA22" s="35" t="s">
        <v>56</v>
      </c>
    </row>
    <row r="23" spans="2:29" ht="18.75" customHeight="1">
      <c r="B23" s="55" t="s">
        <v>57</v>
      </c>
      <c r="C23" s="34"/>
      <c r="D23" s="9"/>
      <c r="E23" s="34"/>
      <c r="F23" s="9"/>
      <c r="G23" s="34"/>
      <c r="I23" s="34"/>
      <c r="J23" s="14"/>
      <c r="K23" s="34"/>
      <c r="L23" s="14"/>
      <c r="M23" s="34"/>
      <c r="O23" s="34"/>
      <c r="P23" s="21"/>
      <c r="Q23" s="34"/>
      <c r="R23" s="21"/>
      <c r="S23" s="34"/>
      <c r="U23" s="34"/>
      <c r="V23" s="27"/>
      <c r="W23" s="34"/>
      <c r="X23" s="27"/>
      <c r="Y23" s="34"/>
      <c r="AA23" s="49" t="s">
        <v>58</v>
      </c>
    </row>
    <row r="24" spans="2:29" ht="18.75" customHeight="1">
      <c r="B24" s="55" t="s">
        <v>59</v>
      </c>
      <c r="C24" s="34"/>
      <c r="D24" s="9"/>
      <c r="E24" s="34"/>
      <c r="F24" s="9"/>
      <c r="G24" s="34"/>
      <c r="I24" s="34"/>
      <c r="J24" s="14"/>
      <c r="K24" s="34"/>
      <c r="L24" s="14"/>
      <c r="M24" s="34"/>
      <c r="O24" s="34"/>
      <c r="P24" s="21"/>
      <c r="Q24" s="34"/>
      <c r="R24" s="21"/>
      <c r="S24" s="34"/>
      <c r="U24" s="34"/>
      <c r="V24" s="27"/>
      <c r="W24" s="34"/>
      <c r="X24" s="27"/>
      <c r="Y24" s="34"/>
      <c r="AA24" s="35" t="s">
        <v>60</v>
      </c>
    </row>
    <row r="25" spans="2:29" ht="18.75" customHeight="1">
      <c r="B25" s="55" t="s">
        <v>61</v>
      </c>
      <c r="C25" s="34"/>
      <c r="D25" s="9"/>
      <c r="E25" s="34"/>
      <c r="F25" s="9"/>
      <c r="G25" s="34"/>
      <c r="I25" s="34"/>
      <c r="J25" s="14"/>
      <c r="K25" s="34"/>
      <c r="L25" s="14"/>
      <c r="M25" s="34"/>
      <c r="O25" s="34"/>
      <c r="P25" s="21"/>
      <c r="Q25" s="34"/>
      <c r="R25" s="21"/>
      <c r="S25" s="34"/>
      <c r="U25" s="34"/>
      <c r="V25" s="27"/>
      <c r="W25" s="34"/>
      <c r="X25" s="27"/>
      <c r="Y25" s="34"/>
      <c r="AA25" s="35" t="s">
        <v>62</v>
      </c>
    </row>
    <row r="26" spans="2:29">
      <c r="C26" s="9"/>
      <c r="D26" s="9"/>
      <c r="E26" s="9"/>
      <c r="F26" s="9"/>
      <c r="G26" s="9"/>
      <c r="I26" s="14"/>
      <c r="J26" s="14"/>
      <c r="K26" s="14"/>
      <c r="L26" s="14"/>
      <c r="M26" s="14"/>
      <c r="O26" s="21"/>
      <c r="P26" s="21"/>
      <c r="Q26" s="21"/>
      <c r="R26" s="21"/>
      <c r="S26" s="21"/>
      <c r="U26" s="27"/>
      <c r="V26" s="27"/>
      <c r="W26" s="27"/>
      <c r="X26" s="27"/>
      <c r="Y26" s="27"/>
      <c r="AA26" s="35" t="s">
        <v>63</v>
      </c>
    </row>
    <row r="27" spans="2:29" ht="27.6">
      <c r="B27" s="38" t="s">
        <v>64</v>
      </c>
      <c r="C27" s="34"/>
      <c r="D27" s="9"/>
      <c r="E27" s="34"/>
      <c r="F27" s="9"/>
      <c r="G27" s="34"/>
      <c r="I27" s="34"/>
      <c r="J27" s="14"/>
      <c r="K27" s="34"/>
      <c r="L27" s="14"/>
      <c r="M27" s="34"/>
      <c r="O27" s="34"/>
      <c r="P27" s="21"/>
      <c r="Q27" s="34"/>
      <c r="R27" s="21"/>
      <c r="S27" s="34"/>
      <c r="U27" s="34"/>
      <c r="V27" s="27"/>
      <c r="W27" s="34"/>
      <c r="X27" s="27"/>
      <c r="Y27" s="34"/>
      <c r="AA27" s="35" t="s">
        <v>65</v>
      </c>
    </row>
    <row r="28" spans="2:29">
      <c r="B28" s="44"/>
      <c r="C28" s="9"/>
      <c r="D28" s="9"/>
      <c r="E28" s="9"/>
      <c r="F28" s="9"/>
      <c r="G28" s="9"/>
      <c r="I28" s="14"/>
      <c r="J28" s="14"/>
      <c r="K28" s="14"/>
      <c r="L28" s="14"/>
      <c r="M28" s="14"/>
      <c r="O28" s="21"/>
      <c r="P28" s="21"/>
      <c r="Q28" s="21"/>
      <c r="R28" s="21"/>
      <c r="S28" s="21"/>
      <c r="U28" s="27"/>
      <c r="V28" s="27"/>
      <c r="W28" s="27"/>
      <c r="X28" s="27"/>
      <c r="Y28" s="27"/>
      <c r="AA28" s="35" t="s">
        <v>66</v>
      </c>
    </row>
    <row r="29" spans="2:29" ht="27.6">
      <c r="B29" s="1" t="s">
        <v>67</v>
      </c>
      <c r="C29" s="9"/>
      <c r="D29" s="9"/>
      <c r="E29" s="9"/>
      <c r="F29" s="9"/>
      <c r="G29" s="9"/>
      <c r="I29" s="14"/>
      <c r="J29" s="14"/>
      <c r="K29" s="14"/>
      <c r="L29" s="14"/>
      <c r="M29" s="14"/>
      <c r="O29" s="21"/>
      <c r="P29" s="21"/>
      <c r="Q29" s="21"/>
      <c r="R29" s="21"/>
      <c r="S29" s="21"/>
      <c r="U29" s="27"/>
      <c r="V29" s="27"/>
      <c r="W29" s="27"/>
      <c r="X29" s="27"/>
      <c r="Y29" s="27"/>
      <c r="AA29" s="35" t="s">
        <v>68</v>
      </c>
    </row>
    <row r="30" spans="2:29" ht="21.75" customHeight="1">
      <c r="B30" s="39" t="s">
        <v>69</v>
      </c>
      <c r="C30" s="34">
        <v>8.3699999999999997E-2</v>
      </c>
      <c r="D30" s="9"/>
      <c r="E30" s="34">
        <v>8.5000000000000006E-2</v>
      </c>
      <c r="F30" s="9"/>
      <c r="G30" s="34">
        <v>8.14E-2</v>
      </c>
      <c r="I30" s="34">
        <v>7.4200000000000002E-2</v>
      </c>
      <c r="J30" s="14"/>
      <c r="K30" s="34">
        <v>7.3099999999999998E-2</v>
      </c>
      <c r="L30" s="14"/>
      <c r="M30" s="34"/>
      <c r="O30" s="119">
        <v>8.7900000000000006E-2</v>
      </c>
      <c r="P30" s="120"/>
      <c r="Q30" s="119">
        <v>8.8599999999999998E-2</v>
      </c>
      <c r="R30" s="120"/>
      <c r="S30" s="119">
        <v>9.2100000000000001E-2</v>
      </c>
      <c r="U30" s="119">
        <v>7.7200000000000005E-2</v>
      </c>
      <c r="V30" s="27"/>
      <c r="W30" s="119">
        <v>7.5399999999999995E-2</v>
      </c>
      <c r="X30" s="27"/>
      <c r="Y30" s="119">
        <v>6.5600000000000006E-2</v>
      </c>
      <c r="AA30" s="35" t="s">
        <v>70</v>
      </c>
    </row>
    <row r="31" spans="2:29" ht="18" customHeight="1">
      <c r="B31" s="39" t="s">
        <v>71</v>
      </c>
      <c r="C31" s="34">
        <v>0.3301</v>
      </c>
      <c r="D31" s="9"/>
      <c r="E31" s="34">
        <v>0.32719999999999999</v>
      </c>
      <c r="F31" s="9"/>
      <c r="G31" s="34">
        <v>0.3196</v>
      </c>
      <c r="I31" s="34">
        <v>0.30130000000000001</v>
      </c>
      <c r="J31" s="14"/>
      <c r="K31" s="34">
        <v>0.30149999999999999</v>
      </c>
      <c r="L31" s="14"/>
      <c r="M31" s="34"/>
      <c r="O31" s="119">
        <v>0.33639999999999998</v>
      </c>
      <c r="P31" s="120"/>
      <c r="Q31" s="119">
        <v>0.33329999999999999</v>
      </c>
      <c r="R31" s="120"/>
      <c r="S31" s="119">
        <v>0.34089999999999998</v>
      </c>
      <c r="U31" s="119">
        <v>0.2984</v>
      </c>
      <c r="V31" s="27"/>
      <c r="W31" s="119">
        <v>0.2969</v>
      </c>
      <c r="X31" s="27"/>
      <c r="Y31" s="119">
        <v>0.27110000000000001</v>
      </c>
      <c r="AA31" s="35" t="s">
        <v>72</v>
      </c>
    </row>
    <row r="32" spans="2:29" ht="20.25" customHeight="1">
      <c r="B32" s="39" t="s">
        <v>73</v>
      </c>
      <c r="C32" s="34">
        <v>0.65810000000000002</v>
      </c>
      <c r="D32" s="9"/>
      <c r="E32" s="34">
        <v>0.65039999999999998</v>
      </c>
      <c r="F32" s="9"/>
      <c r="G32" s="34">
        <v>0.6492</v>
      </c>
      <c r="I32" s="34">
        <v>0.61980000000000002</v>
      </c>
      <c r="J32" s="14"/>
      <c r="K32" s="34">
        <v>0.63049999999999995</v>
      </c>
      <c r="L32" s="14"/>
      <c r="M32" s="34"/>
      <c r="O32" s="119">
        <v>0.66239999999999999</v>
      </c>
      <c r="P32" s="120"/>
      <c r="Q32" s="119">
        <v>0.6593</v>
      </c>
      <c r="R32" s="120"/>
      <c r="S32" s="119">
        <v>0.66520000000000001</v>
      </c>
      <c r="U32" s="119">
        <v>0.61850000000000005</v>
      </c>
      <c r="V32" s="27"/>
      <c r="W32" s="119">
        <v>0.62050000000000005</v>
      </c>
      <c r="X32" s="27"/>
      <c r="Y32" s="119">
        <v>0.59030000000000005</v>
      </c>
      <c r="AA32" s="35" t="s">
        <v>74</v>
      </c>
    </row>
    <row r="33" spans="2:27">
      <c r="B33" s="39"/>
      <c r="C33" s="9"/>
      <c r="D33" s="9"/>
      <c r="E33" s="9"/>
      <c r="F33" s="9"/>
      <c r="G33" s="9"/>
      <c r="I33" s="14"/>
      <c r="J33" s="14"/>
      <c r="K33" s="14"/>
      <c r="L33" s="14"/>
      <c r="M33" s="14"/>
      <c r="O33" s="21"/>
      <c r="P33" s="21"/>
      <c r="Q33" s="21"/>
      <c r="R33" s="21"/>
      <c r="S33" s="21"/>
      <c r="U33" s="27"/>
      <c r="V33" s="27"/>
      <c r="W33" s="27"/>
      <c r="X33" s="27"/>
      <c r="Y33" s="27"/>
      <c r="AA33" s="35" t="s">
        <v>75</v>
      </c>
    </row>
    <row r="34" spans="2:27">
      <c r="B34" s="44"/>
      <c r="C34" s="9"/>
      <c r="D34" s="9"/>
      <c r="E34" s="9"/>
      <c r="F34" s="9"/>
      <c r="G34" s="9"/>
      <c r="I34" s="14"/>
      <c r="J34" s="14"/>
      <c r="K34" s="14"/>
      <c r="L34" s="14"/>
      <c r="M34" s="14"/>
      <c r="O34" s="21"/>
      <c r="P34" s="21"/>
      <c r="Q34" s="21"/>
      <c r="R34" s="21"/>
      <c r="S34" s="21"/>
      <c r="U34" s="27"/>
      <c r="V34" s="27"/>
      <c r="W34" s="27"/>
      <c r="X34" s="27"/>
      <c r="Y34" s="27"/>
      <c r="AA34" s="35" t="s">
        <v>76</v>
      </c>
    </row>
    <row r="35" spans="2:27" ht="27.6">
      <c r="B35" s="38" t="s">
        <v>77</v>
      </c>
      <c r="C35" s="106">
        <v>15903.860351520101</v>
      </c>
      <c r="D35" s="107"/>
      <c r="E35" s="106">
        <v>15789.206962187533</v>
      </c>
      <c r="F35" s="107"/>
      <c r="G35" s="106">
        <v>15350.493545219941</v>
      </c>
      <c r="H35" s="105"/>
      <c r="I35" s="106">
        <v>14602.532827982164</v>
      </c>
      <c r="J35" s="108"/>
      <c r="K35" s="106">
        <v>14590.779431773366</v>
      </c>
      <c r="L35" s="108"/>
      <c r="M35" s="106"/>
      <c r="N35" s="105"/>
      <c r="O35" s="106">
        <v>14675.88</v>
      </c>
      <c r="P35" s="109"/>
      <c r="Q35" s="106">
        <v>14548.29</v>
      </c>
      <c r="R35" s="109"/>
      <c r="S35" s="106">
        <v>14098.36</v>
      </c>
      <c r="T35" s="105"/>
      <c r="U35" s="106"/>
      <c r="V35" s="110"/>
      <c r="W35" s="106"/>
      <c r="X35" s="110"/>
      <c r="Y35" s="106"/>
      <c r="AA35" s="35" t="s">
        <v>78</v>
      </c>
    </row>
    <row r="36" spans="2:27">
      <c r="B36" s="44"/>
      <c r="C36" s="9"/>
      <c r="D36" s="9"/>
      <c r="E36" s="9"/>
      <c r="F36" s="9"/>
      <c r="G36" s="9"/>
      <c r="I36" s="14"/>
      <c r="J36" s="14"/>
      <c r="K36" s="14"/>
      <c r="L36" s="14"/>
      <c r="M36" s="14"/>
      <c r="O36" s="21"/>
      <c r="P36" s="21"/>
      <c r="Q36" s="21"/>
      <c r="R36" s="21"/>
      <c r="S36" s="21"/>
      <c r="U36" s="27"/>
      <c r="V36" s="27"/>
      <c r="W36" s="27"/>
      <c r="X36" s="27"/>
      <c r="Y36" s="27"/>
      <c r="AA36" s="35" t="s">
        <v>79</v>
      </c>
    </row>
    <row r="37" spans="2:27">
      <c r="B37" s="44"/>
      <c r="C37" s="9"/>
      <c r="D37" s="9"/>
      <c r="E37" s="9"/>
      <c r="F37" s="9"/>
      <c r="G37" s="9"/>
      <c r="I37" s="14"/>
      <c r="J37" s="14"/>
      <c r="K37" s="14"/>
      <c r="L37" s="14"/>
      <c r="M37" s="14"/>
      <c r="O37" s="21"/>
      <c r="P37" s="21"/>
      <c r="Q37" s="21"/>
      <c r="R37" s="21"/>
      <c r="S37" s="21"/>
      <c r="U37" s="27"/>
      <c r="V37" s="27"/>
      <c r="W37" s="27"/>
      <c r="X37" s="27"/>
      <c r="Y37" s="27"/>
      <c r="AA37" s="35" t="s">
        <v>80</v>
      </c>
    </row>
    <row r="38" spans="2:27">
      <c r="B38" s="51" t="s">
        <v>81</v>
      </c>
      <c r="C38" s="3">
        <f>C41/(C40+C42)</f>
        <v>0.96548039012243203</v>
      </c>
      <c r="D38" s="9"/>
      <c r="E38" s="3">
        <f>E41/(E40+E42)</f>
        <v>0.97173248154991176</v>
      </c>
      <c r="F38" s="9"/>
      <c r="G38" s="3">
        <f>G41/(G40+G42)</f>
        <v>0.96902923389206275</v>
      </c>
      <c r="I38" s="3">
        <f>I41/(I40+I42)</f>
        <v>0.94916263490882025</v>
      </c>
      <c r="J38" s="14"/>
      <c r="K38" s="3">
        <f>K41/(K40+K42)</f>
        <v>0.95874781538190967</v>
      </c>
      <c r="L38" s="14"/>
      <c r="M38" s="3">
        <f>M41/(M40+M42)</f>
        <v>0.99548540280239439</v>
      </c>
      <c r="O38" s="3">
        <f>O41/(O40+O42)</f>
        <v>0.98604954367666231</v>
      </c>
      <c r="P38" s="21"/>
      <c r="Q38" s="3">
        <f>Q41/(Q40+Q42)</f>
        <v>0.98295491022705384</v>
      </c>
      <c r="R38" s="21"/>
      <c r="S38" s="3">
        <f>S41/(S40+S42)</f>
        <v>0.99040493701919008</v>
      </c>
      <c r="U38" s="3">
        <f>U41/(U40+U42)</f>
        <v>0.96944325548862609</v>
      </c>
      <c r="V38" s="27"/>
      <c r="W38" s="3">
        <f>W41/(W40+W42)</f>
        <v>0.98360172613409114</v>
      </c>
      <c r="X38" s="27"/>
      <c r="Y38" s="3">
        <f>Y41/(Y40+Y42)</f>
        <v>0.99690523058137459</v>
      </c>
      <c r="AA38" s="35" t="s">
        <v>82</v>
      </c>
    </row>
    <row r="39" spans="2:27">
      <c r="B39" s="52"/>
      <c r="C39" s="9"/>
      <c r="D39" s="9"/>
      <c r="E39" s="9"/>
      <c r="F39" s="9"/>
      <c r="G39" s="9"/>
      <c r="I39" s="14"/>
      <c r="J39" s="14"/>
      <c r="K39" s="14"/>
      <c r="L39" s="14"/>
      <c r="M39" s="14"/>
      <c r="O39" s="21"/>
      <c r="P39" s="21"/>
      <c r="Q39" s="21"/>
      <c r="R39" s="21"/>
      <c r="S39" s="21"/>
      <c r="U39" s="27"/>
      <c r="V39" s="27"/>
      <c r="W39" s="27"/>
      <c r="X39" s="27"/>
      <c r="Y39" s="27"/>
      <c r="AA39" s="35" t="s">
        <v>83</v>
      </c>
    </row>
    <row r="40" spans="2:27">
      <c r="B40" s="53" t="s">
        <v>84</v>
      </c>
      <c r="C40" s="58">
        <v>94145</v>
      </c>
      <c r="D40" s="9"/>
      <c r="E40" s="50">
        <f>C41</f>
        <v>93053</v>
      </c>
      <c r="F40" s="9"/>
      <c r="G40" s="50">
        <f>E41</f>
        <v>93091</v>
      </c>
      <c r="I40" s="50">
        <f>G41</f>
        <v>92614</v>
      </c>
      <c r="J40" s="14"/>
      <c r="K40" s="50">
        <f>I41</f>
        <v>89264</v>
      </c>
      <c r="L40" s="14"/>
      <c r="M40" s="50">
        <f>K41</f>
        <v>87224</v>
      </c>
      <c r="O40" s="50">
        <f>M41</f>
        <v>89304</v>
      </c>
      <c r="P40" s="21"/>
      <c r="Q40" s="50">
        <f>O41</f>
        <v>90756</v>
      </c>
      <c r="R40" s="21"/>
      <c r="S40" s="50">
        <f>Q41</f>
        <v>91865</v>
      </c>
      <c r="U40" s="50">
        <f>S41</f>
        <v>93724</v>
      </c>
      <c r="V40" s="27"/>
      <c r="W40" s="50">
        <f>U41</f>
        <v>92862</v>
      </c>
      <c r="X40" s="27"/>
      <c r="Y40" s="50">
        <f>W41</f>
        <v>93452</v>
      </c>
      <c r="AA40" s="35" t="s">
        <v>85</v>
      </c>
    </row>
    <row r="41" spans="2:27">
      <c r="B41" s="53" t="s">
        <v>86</v>
      </c>
      <c r="C41" s="58">
        <v>93053</v>
      </c>
      <c r="D41" s="9"/>
      <c r="E41" s="58">
        <v>93091</v>
      </c>
      <c r="F41" s="9"/>
      <c r="G41" s="58">
        <v>92614</v>
      </c>
      <c r="I41" s="58">
        <v>89264</v>
      </c>
      <c r="J41" s="14"/>
      <c r="K41" s="58">
        <v>87224</v>
      </c>
      <c r="L41" s="14"/>
      <c r="M41" s="58">
        <v>89304</v>
      </c>
      <c r="O41" s="58">
        <v>90756</v>
      </c>
      <c r="P41" s="21"/>
      <c r="Q41" s="58">
        <v>91865</v>
      </c>
      <c r="R41" s="21"/>
      <c r="S41" s="58">
        <v>93724</v>
      </c>
      <c r="U41" s="58">
        <v>92862</v>
      </c>
      <c r="V41" s="27"/>
      <c r="W41" s="58">
        <v>93452</v>
      </c>
      <c r="X41" s="27"/>
      <c r="Y41" s="58">
        <v>94705</v>
      </c>
      <c r="AA41" s="35" t="s">
        <v>87</v>
      </c>
    </row>
    <row r="42" spans="2:27">
      <c r="B42" s="53" t="s">
        <v>88</v>
      </c>
      <c r="C42" s="58">
        <v>2235</v>
      </c>
      <c r="D42" s="9"/>
      <c r="E42" s="58">
        <v>2746</v>
      </c>
      <c r="F42" s="9"/>
      <c r="G42" s="58">
        <v>2483</v>
      </c>
      <c r="I42" s="58">
        <v>1431</v>
      </c>
      <c r="J42" s="14"/>
      <c r="K42" s="58">
        <v>1713</v>
      </c>
      <c r="L42" s="14"/>
      <c r="M42" s="58">
        <v>2485</v>
      </c>
      <c r="O42" s="58">
        <v>2736</v>
      </c>
      <c r="P42" s="21"/>
      <c r="Q42" s="58">
        <v>2702</v>
      </c>
      <c r="R42" s="21"/>
      <c r="S42" s="58">
        <v>2767</v>
      </c>
      <c r="U42" s="58">
        <v>2065</v>
      </c>
      <c r="V42" s="27"/>
      <c r="W42" s="58">
        <v>2148</v>
      </c>
      <c r="X42" s="27"/>
      <c r="Y42" s="58">
        <v>1547</v>
      </c>
      <c r="AA42" s="35" t="s">
        <v>89</v>
      </c>
    </row>
    <row r="43" spans="2:27">
      <c r="B43" s="52"/>
      <c r="C43" s="10"/>
      <c r="D43" s="9"/>
      <c r="E43" s="10"/>
      <c r="F43" s="9"/>
      <c r="G43" s="10"/>
      <c r="I43" s="54"/>
      <c r="J43" s="14"/>
      <c r="K43" s="54"/>
      <c r="L43" s="14"/>
      <c r="M43" s="54"/>
      <c r="O43" s="5"/>
      <c r="P43" s="21"/>
      <c r="Q43" s="5"/>
      <c r="R43" s="21"/>
      <c r="S43" s="5"/>
      <c r="U43" s="30"/>
      <c r="V43" s="27"/>
      <c r="W43" s="30"/>
      <c r="X43" s="27"/>
      <c r="Y43" s="30"/>
      <c r="AA43" s="35" t="s">
        <v>90</v>
      </c>
    </row>
    <row r="44" spans="2:27">
      <c r="B44" s="41"/>
      <c r="C44" s="10"/>
      <c r="D44" s="9"/>
      <c r="E44" s="10"/>
      <c r="F44" s="9"/>
      <c r="G44" s="10"/>
      <c r="I44" s="17"/>
      <c r="J44" s="14"/>
      <c r="K44" s="17"/>
      <c r="L44" s="14"/>
      <c r="M44" s="17"/>
      <c r="O44" s="5"/>
      <c r="P44" s="21"/>
      <c r="Q44" s="5"/>
      <c r="R44" s="21"/>
      <c r="S44" s="5"/>
      <c r="U44" s="30"/>
      <c r="V44" s="27"/>
      <c r="W44" s="30"/>
      <c r="X44" s="27"/>
      <c r="Y44" s="30"/>
      <c r="AA44" s="35" t="s">
        <v>91</v>
      </c>
    </row>
    <row r="45" spans="2:27">
      <c r="B45" s="42" t="s">
        <v>92</v>
      </c>
      <c r="C45" s="3" t="e">
        <f>C47/(C46+C48)</f>
        <v>#DIV/0!</v>
      </c>
      <c r="D45" s="9"/>
      <c r="E45" s="3" t="e">
        <f>E47/(E46+E48)</f>
        <v>#DIV/0!</v>
      </c>
      <c r="F45" s="9"/>
      <c r="G45" s="3" t="e">
        <f>G47/(G46+G48)</f>
        <v>#DIV/0!</v>
      </c>
      <c r="I45" s="3" t="e">
        <f>I47/(I46+I48)</f>
        <v>#DIV/0!</v>
      </c>
      <c r="J45" s="14"/>
      <c r="K45" s="3" t="e">
        <f>K47/(K46+K48)</f>
        <v>#DIV/0!</v>
      </c>
      <c r="L45" s="14"/>
      <c r="M45" s="3" t="e">
        <f>M47/(M46+M48)</f>
        <v>#DIV/0!</v>
      </c>
      <c r="O45" s="3">
        <f>O47/(O46+O48)</f>
        <v>0.95350449225519207</v>
      </c>
      <c r="P45" s="21"/>
      <c r="Q45" s="3">
        <f>Q47/(Q46+Q48)</f>
        <v>0.96925722885090826</v>
      </c>
      <c r="R45" s="21"/>
      <c r="S45" s="3">
        <f>S47/(S46+S48)</f>
        <v>0.98486104795784635</v>
      </c>
      <c r="U45" s="3">
        <f>U47/(U46+U48)</f>
        <v>0</v>
      </c>
      <c r="V45" s="27"/>
      <c r="W45" s="3" t="e">
        <f>W47/(W46+W48)</f>
        <v>#DIV/0!</v>
      </c>
      <c r="X45" s="27"/>
      <c r="Y45" s="3" t="e">
        <f>Y47/(Y46+Y48)</f>
        <v>#DIV/0!</v>
      </c>
      <c r="AA45" s="35" t="s">
        <v>93</v>
      </c>
    </row>
    <row r="46" spans="2:27">
      <c r="B46" s="53" t="s">
        <v>94</v>
      </c>
      <c r="C46" s="58"/>
      <c r="D46" s="9"/>
      <c r="E46" s="50">
        <f>C47</f>
        <v>0</v>
      </c>
      <c r="F46" s="9"/>
      <c r="G46" s="50">
        <f>E47</f>
        <v>0</v>
      </c>
      <c r="I46" s="50">
        <f>G47</f>
        <v>0</v>
      </c>
      <c r="J46" s="14"/>
      <c r="K46" s="50">
        <f>I47</f>
        <v>0</v>
      </c>
      <c r="L46" s="14"/>
      <c r="M46" s="50">
        <f>K47</f>
        <v>0</v>
      </c>
      <c r="O46" s="50">
        <f>M47</f>
        <v>36214</v>
      </c>
      <c r="P46" s="21"/>
      <c r="Q46" s="50">
        <f>O47</f>
        <v>35765</v>
      </c>
      <c r="R46" s="21"/>
      <c r="S46" s="50">
        <f>Q47</f>
        <v>36068</v>
      </c>
      <c r="U46" s="50">
        <f>S47</f>
        <v>36821</v>
      </c>
      <c r="V46" s="27"/>
      <c r="W46" s="50">
        <f>U47</f>
        <v>0</v>
      </c>
      <c r="X46" s="27"/>
      <c r="Y46" s="50">
        <f>W47</f>
        <v>0</v>
      </c>
      <c r="AA46" s="35" t="s">
        <v>95</v>
      </c>
    </row>
    <row r="47" spans="2:27">
      <c r="B47" s="53" t="s">
        <v>96</v>
      </c>
      <c r="C47" s="58"/>
      <c r="D47" s="9"/>
      <c r="E47" s="58"/>
      <c r="F47" s="9"/>
      <c r="G47" s="58"/>
      <c r="I47" s="58"/>
      <c r="J47" s="14"/>
      <c r="K47" s="58"/>
      <c r="L47" s="14"/>
      <c r="M47" s="58">
        <v>36214</v>
      </c>
      <c r="O47" s="58">
        <v>35765</v>
      </c>
      <c r="P47" s="21"/>
      <c r="Q47" s="58">
        <v>36068</v>
      </c>
      <c r="R47" s="21"/>
      <c r="S47" s="58">
        <v>36821</v>
      </c>
      <c r="U47" s="58"/>
      <c r="V47" s="27"/>
      <c r="W47" s="58"/>
      <c r="X47" s="27"/>
      <c r="Y47" s="58"/>
      <c r="AA47" s="35" t="s">
        <v>97</v>
      </c>
    </row>
    <row r="48" spans="2:27">
      <c r="B48" s="53" t="s">
        <v>98</v>
      </c>
      <c r="C48" s="58"/>
      <c r="D48" s="9"/>
      <c r="E48" s="58"/>
      <c r="F48" s="9"/>
      <c r="G48" s="58"/>
      <c r="I48" s="58"/>
      <c r="J48" s="14"/>
      <c r="K48" s="58"/>
      <c r="L48" s="14"/>
      <c r="M48" s="58"/>
      <c r="O48" s="58">
        <v>1295</v>
      </c>
      <c r="P48" s="21"/>
      <c r="Q48" s="58">
        <v>1447</v>
      </c>
      <c r="R48" s="21"/>
      <c r="S48" s="58">
        <v>1319</v>
      </c>
      <c r="U48" s="58"/>
      <c r="V48" s="27"/>
      <c r="W48" s="58"/>
      <c r="X48" s="27"/>
      <c r="Y48" s="58"/>
      <c r="AA48" s="35" t="s">
        <v>99</v>
      </c>
    </row>
    <row r="49" spans="2:27">
      <c r="B49" s="42"/>
      <c r="C49" s="10"/>
      <c r="D49" s="9"/>
      <c r="E49" s="10"/>
      <c r="F49" s="9"/>
      <c r="G49" s="10"/>
      <c r="I49" s="17"/>
      <c r="J49" s="14"/>
      <c r="K49" s="17"/>
      <c r="L49" s="14"/>
      <c r="M49" s="17"/>
      <c r="O49" s="5"/>
      <c r="P49" s="21"/>
      <c r="Q49" s="5"/>
      <c r="R49" s="21"/>
      <c r="S49" s="5"/>
      <c r="U49" s="30"/>
      <c r="V49" s="27"/>
      <c r="W49" s="30"/>
      <c r="X49" s="27"/>
      <c r="Y49" s="30"/>
      <c r="AA49" s="35" t="s">
        <v>100</v>
      </c>
    </row>
    <row r="50" spans="2:27">
      <c r="B50" s="42" t="s">
        <v>101</v>
      </c>
      <c r="C50" s="3" t="e">
        <f>C52/(C51+C53)</f>
        <v>#DIV/0!</v>
      </c>
      <c r="D50" s="9"/>
      <c r="E50" s="3" t="e">
        <f>E52/(E51+E53)</f>
        <v>#DIV/0!</v>
      </c>
      <c r="F50" s="9"/>
      <c r="G50" s="3" t="e">
        <f>G52/(G51+G53)</f>
        <v>#DIV/0!</v>
      </c>
      <c r="I50" s="3" t="e">
        <f>I52/(I51+I53)</f>
        <v>#DIV/0!</v>
      </c>
      <c r="J50" s="14"/>
      <c r="K50" s="3" t="e">
        <f>K52/(K51+K53)</f>
        <v>#DIV/0!</v>
      </c>
      <c r="L50" s="14"/>
      <c r="M50" s="3" t="e">
        <f>M52/(M51+M53)</f>
        <v>#DIV/0!</v>
      </c>
      <c r="O50" s="3">
        <f>O52/(O51+O53)</f>
        <v>1.0355782892867291</v>
      </c>
      <c r="P50" s="21"/>
      <c r="Q50" s="3">
        <f>Q52/(Q51+Q53)</f>
        <v>1.0029500136574707</v>
      </c>
      <c r="R50" s="21"/>
      <c r="S50" s="3">
        <f>S52/(S51+S53)</f>
        <v>0.98614205749687522</v>
      </c>
      <c r="U50" s="3">
        <f>U52/(U51+U53)</f>
        <v>0</v>
      </c>
      <c r="V50" s="27"/>
      <c r="W50" s="3" t="e">
        <f>W52/(W51+W53)</f>
        <v>#DIV/0!</v>
      </c>
      <c r="X50" s="27"/>
      <c r="Y50" s="3" t="e">
        <f>Y52/(Y51+Y53)</f>
        <v>#DIV/0!</v>
      </c>
      <c r="AA50" s="35" t="s">
        <v>102</v>
      </c>
    </row>
    <row r="51" spans="2:27">
      <c r="B51" s="53" t="s">
        <v>103</v>
      </c>
      <c r="C51" s="58"/>
      <c r="D51" s="9"/>
      <c r="E51" s="50">
        <f>C52</f>
        <v>0</v>
      </c>
      <c r="F51" s="9"/>
      <c r="G51" s="50">
        <f>E52</f>
        <v>0</v>
      </c>
      <c r="I51" s="50">
        <f>G52</f>
        <v>0</v>
      </c>
      <c r="J51" s="14"/>
      <c r="K51" s="50">
        <f>I52</f>
        <v>0</v>
      </c>
      <c r="L51" s="14"/>
      <c r="M51" s="50">
        <f>K52</f>
        <v>0</v>
      </c>
      <c r="O51" s="50">
        <f>M52</f>
        <v>17330</v>
      </c>
      <c r="P51" s="21"/>
      <c r="Q51" s="50">
        <f>O52</f>
        <v>18221</v>
      </c>
      <c r="R51" s="21"/>
      <c r="S51" s="50">
        <f>Q52</f>
        <v>18359</v>
      </c>
      <c r="U51" s="50">
        <f>S52</f>
        <v>18146</v>
      </c>
      <c r="V51" s="27"/>
      <c r="W51" s="50">
        <f>U52</f>
        <v>0</v>
      </c>
      <c r="X51" s="27"/>
      <c r="Y51" s="50">
        <f>W52</f>
        <v>0</v>
      </c>
      <c r="AA51" s="35" t="s">
        <v>104</v>
      </c>
    </row>
    <row r="52" spans="2:27">
      <c r="B52" s="53" t="s">
        <v>105</v>
      </c>
      <c r="C52" s="58"/>
      <c r="D52" s="9"/>
      <c r="E52" s="58"/>
      <c r="F52" s="9"/>
      <c r="G52" s="58"/>
      <c r="I52" s="58"/>
      <c r="J52" s="14"/>
      <c r="K52" s="58"/>
      <c r="L52" s="14"/>
      <c r="M52" s="58">
        <v>17330</v>
      </c>
      <c r="O52" s="58">
        <v>18221</v>
      </c>
      <c r="P52" s="21"/>
      <c r="Q52" s="58">
        <v>18359</v>
      </c>
      <c r="R52" s="21"/>
      <c r="S52" s="58">
        <v>18146</v>
      </c>
      <c r="U52" s="58"/>
      <c r="V52" s="27"/>
      <c r="W52" s="58"/>
      <c r="X52" s="27"/>
      <c r="Y52" s="58"/>
      <c r="AA52" s="35" t="s">
        <v>106</v>
      </c>
    </row>
    <row r="53" spans="2:27">
      <c r="B53" s="53" t="s">
        <v>107</v>
      </c>
      <c r="C53" s="58"/>
      <c r="D53" s="9"/>
      <c r="E53" s="58"/>
      <c r="F53" s="9"/>
      <c r="G53" s="58"/>
      <c r="I53" s="58"/>
      <c r="J53" s="14"/>
      <c r="K53" s="58"/>
      <c r="L53" s="14"/>
      <c r="M53" s="58"/>
      <c r="O53" s="58">
        <v>265</v>
      </c>
      <c r="P53" s="21"/>
      <c r="Q53" s="58">
        <v>84</v>
      </c>
      <c r="R53" s="21"/>
      <c r="S53" s="58">
        <v>42</v>
      </c>
      <c r="U53" s="58"/>
      <c r="V53" s="27"/>
      <c r="W53" s="58"/>
      <c r="X53" s="27"/>
      <c r="Y53" s="58"/>
      <c r="AA53" s="35" t="s">
        <v>108</v>
      </c>
    </row>
    <row r="54" spans="2:27">
      <c r="B54" s="42"/>
      <c r="C54" s="10"/>
      <c r="D54" s="9"/>
      <c r="E54" s="10"/>
      <c r="F54" s="9"/>
      <c r="G54" s="10"/>
      <c r="I54" s="17"/>
      <c r="J54" s="14"/>
      <c r="K54" s="17"/>
      <c r="L54" s="14"/>
      <c r="M54" s="17"/>
      <c r="O54" s="5"/>
      <c r="P54" s="21"/>
      <c r="Q54" s="5"/>
      <c r="R54" s="21"/>
      <c r="S54" s="5"/>
      <c r="U54" s="30"/>
      <c r="V54" s="27"/>
      <c r="W54" s="30"/>
      <c r="X54" s="27"/>
      <c r="Y54" s="30"/>
      <c r="AA54" s="35" t="s">
        <v>109</v>
      </c>
    </row>
    <row r="55" spans="2:27">
      <c r="B55" s="42" t="s">
        <v>110</v>
      </c>
      <c r="C55" s="3" t="e">
        <f>C57/(C56+C58)</f>
        <v>#DIV/0!</v>
      </c>
      <c r="D55" s="9"/>
      <c r="E55" s="3" t="e">
        <f>E57/(E56+E58)</f>
        <v>#DIV/0!</v>
      </c>
      <c r="F55" s="9"/>
      <c r="G55" s="3" t="e">
        <f>G57/(G56+G58)</f>
        <v>#DIV/0!</v>
      </c>
      <c r="I55" s="3" t="e">
        <f>I57/(I56+I58)</f>
        <v>#DIV/0!</v>
      </c>
      <c r="J55" s="14"/>
      <c r="K55" s="3" t="e">
        <f>K57/(K56+K58)</f>
        <v>#DIV/0!</v>
      </c>
      <c r="L55" s="14"/>
      <c r="M55" s="3" t="e">
        <f>M57/(M56+M58)</f>
        <v>#DIV/0!</v>
      </c>
      <c r="O55" s="3">
        <f>O57/(O56+O58)</f>
        <v>0.99319414003922024</v>
      </c>
      <c r="P55" s="21"/>
      <c r="Q55" s="3">
        <f>Q57/(Q56+Q58)</f>
        <v>0.98381658799730276</v>
      </c>
      <c r="R55" s="21"/>
      <c r="S55" s="3">
        <f>S57/(S56+S58)</f>
        <v>0.99771965492609482</v>
      </c>
      <c r="U55" s="3">
        <f>U57/(U56+U58)</f>
        <v>0</v>
      </c>
      <c r="V55" s="27"/>
      <c r="W55" s="3" t="e">
        <f>W57/(W56+W58)</f>
        <v>#DIV/0!</v>
      </c>
      <c r="X55" s="27"/>
      <c r="Y55" s="3" t="e">
        <f>Y57/(Y56+Y58)</f>
        <v>#DIV/0!</v>
      </c>
      <c r="AA55" s="35" t="s">
        <v>111</v>
      </c>
    </row>
    <row r="56" spans="2:27">
      <c r="B56" s="53" t="s">
        <v>112</v>
      </c>
      <c r="C56" s="58"/>
      <c r="D56" s="9"/>
      <c r="E56" s="50">
        <f>C57</f>
        <v>0</v>
      </c>
      <c r="F56" s="9"/>
      <c r="G56" s="50">
        <f>E57</f>
        <v>0</v>
      </c>
      <c r="I56" s="50">
        <f>G57</f>
        <v>0</v>
      </c>
      <c r="J56" s="14"/>
      <c r="K56" s="50">
        <f>I57</f>
        <v>0</v>
      </c>
      <c r="L56" s="14"/>
      <c r="M56" s="50">
        <f>K57</f>
        <v>0</v>
      </c>
      <c r="O56" s="50">
        <f>M57</f>
        <v>33539</v>
      </c>
      <c r="P56" s="21"/>
      <c r="Q56" s="50">
        <f>O57</f>
        <v>34440</v>
      </c>
      <c r="R56" s="21"/>
      <c r="S56" s="50">
        <f>Q57</f>
        <v>35016</v>
      </c>
      <c r="U56" s="50">
        <f>S57</f>
        <v>36315</v>
      </c>
      <c r="V56" s="27"/>
      <c r="W56" s="50">
        <f>U57</f>
        <v>0</v>
      </c>
      <c r="X56" s="27"/>
      <c r="Y56" s="50">
        <f>W57</f>
        <v>0</v>
      </c>
      <c r="AA56" s="35" t="s">
        <v>113</v>
      </c>
    </row>
    <row r="57" spans="2:27">
      <c r="B57" s="53" t="s">
        <v>114</v>
      </c>
      <c r="C57" s="58"/>
      <c r="D57" s="9"/>
      <c r="E57" s="58"/>
      <c r="F57" s="9"/>
      <c r="G57" s="58"/>
      <c r="I57" s="58"/>
      <c r="J57" s="14"/>
      <c r="K57" s="58"/>
      <c r="L57" s="14"/>
      <c r="M57" s="58">
        <v>33539</v>
      </c>
      <c r="O57" s="58">
        <v>34440</v>
      </c>
      <c r="P57" s="21"/>
      <c r="Q57" s="58">
        <v>35016</v>
      </c>
      <c r="R57" s="21"/>
      <c r="S57" s="58">
        <v>36315</v>
      </c>
      <c r="U57" s="58"/>
      <c r="V57" s="27"/>
      <c r="W57" s="58"/>
      <c r="X57" s="27"/>
      <c r="Y57" s="58"/>
      <c r="AA57" s="35" t="s">
        <v>115</v>
      </c>
    </row>
    <row r="58" spans="2:27">
      <c r="B58" s="53" t="s">
        <v>116</v>
      </c>
      <c r="C58" s="58"/>
      <c r="D58" s="9"/>
      <c r="E58" s="58"/>
      <c r="F58" s="9"/>
      <c r="G58" s="58"/>
      <c r="I58" s="58"/>
      <c r="J58" s="14"/>
      <c r="K58" s="58"/>
      <c r="L58" s="14"/>
      <c r="M58" s="58"/>
      <c r="O58" s="58">
        <v>1137</v>
      </c>
      <c r="P58" s="21"/>
      <c r="Q58" s="58">
        <v>1152</v>
      </c>
      <c r="R58" s="21"/>
      <c r="S58" s="58">
        <v>1382</v>
      </c>
      <c r="U58" s="58"/>
      <c r="V58" s="27"/>
      <c r="W58" s="58"/>
      <c r="X58" s="27"/>
      <c r="Y58" s="58"/>
      <c r="AA58" s="35" t="s">
        <v>117</v>
      </c>
    </row>
    <row r="59" spans="2:27">
      <c r="C59" s="9"/>
      <c r="D59" s="9"/>
      <c r="E59" s="9"/>
      <c r="F59" s="9"/>
      <c r="G59" s="9"/>
      <c r="I59" s="14"/>
      <c r="J59" s="14"/>
      <c r="K59" s="14"/>
      <c r="L59" s="14"/>
      <c r="M59" s="14"/>
      <c r="O59" s="21"/>
      <c r="P59" s="21"/>
      <c r="Q59" s="21"/>
      <c r="R59" s="21"/>
      <c r="S59" s="21"/>
      <c r="U59" s="27"/>
      <c r="V59" s="27"/>
      <c r="W59" s="27"/>
      <c r="X59" s="27"/>
      <c r="Y59" s="27"/>
      <c r="AA59" s="35" t="s">
        <v>118</v>
      </c>
    </row>
    <row r="60" spans="2:27">
      <c r="C60" s="9"/>
      <c r="D60" s="9"/>
      <c r="E60" s="9"/>
      <c r="F60" s="9"/>
      <c r="G60" s="9"/>
      <c r="I60" s="14"/>
      <c r="J60" s="14"/>
      <c r="K60" s="14"/>
      <c r="L60" s="14"/>
      <c r="M60" s="14"/>
      <c r="O60" s="21"/>
      <c r="P60" s="21"/>
      <c r="Q60" s="21"/>
      <c r="R60" s="21"/>
      <c r="S60" s="21"/>
      <c r="U60" s="27"/>
      <c r="V60" s="27"/>
      <c r="W60" s="27"/>
      <c r="X60" s="27"/>
      <c r="Y60" s="27"/>
      <c r="AA60" s="35" t="s">
        <v>119</v>
      </c>
    </row>
    <row r="61" spans="2:27">
      <c r="B61" s="45" t="s">
        <v>120</v>
      </c>
      <c r="C61" s="9"/>
      <c r="D61" s="9"/>
      <c r="E61" s="9"/>
      <c r="F61" s="9"/>
      <c r="G61" s="9"/>
      <c r="I61" s="14"/>
      <c r="J61" s="14"/>
      <c r="K61" s="14"/>
      <c r="L61" s="14"/>
      <c r="M61" s="14"/>
      <c r="O61" s="21"/>
      <c r="P61" s="21"/>
      <c r="Q61" s="21"/>
      <c r="R61" s="21"/>
      <c r="S61" s="21"/>
      <c r="U61" s="27"/>
      <c r="V61" s="27"/>
      <c r="W61" s="27"/>
      <c r="X61" s="27"/>
      <c r="Y61" s="27"/>
      <c r="AA61" s="35" t="s">
        <v>121</v>
      </c>
    </row>
    <row r="62" spans="2:27" s="36" customFormat="1">
      <c r="B62" s="43"/>
      <c r="C62" s="11"/>
      <c r="D62" s="12"/>
      <c r="E62" s="11"/>
      <c r="F62" s="12"/>
      <c r="G62" s="11"/>
      <c r="I62" s="18"/>
      <c r="J62" s="19"/>
      <c r="K62" s="18"/>
      <c r="L62" s="19"/>
      <c r="M62" s="18"/>
      <c r="O62" s="24"/>
      <c r="P62" s="25"/>
      <c r="Q62" s="24"/>
      <c r="R62" s="25"/>
      <c r="S62" s="24"/>
      <c r="U62" s="31"/>
      <c r="V62" s="32"/>
      <c r="W62" s="31"/>
      <c r="X62" s="32"/>
      <c r="Y62" s="31"/>
      <c r="AA62" s="35" t="s">
        <v>122</v>
      </c>
    </row>
    <row r="63" spans="2:27">
      <c r="B63" s="38" t="s">
        <v>123</v>
      </c>
      <c r="C63" s="3">
        <f>C66/C65</f>
        <v>1</v>
      </c>
      <c r="D63" s="9"/>
      <c r="E63" s="3" t="e">
        <f>E66/E65</f>
        <v>#DIV/0!</v>
      </c>
      <c r="F63" s="9"/>
      <c r="G63" s="3">
        <f>G66/G65</f>
        <v>0.5</v>
      </c>
      <c r="I63" s="3">
        <f>I66/I65</f>
        <v>1</v>
      </c>
      <c r="J63" s="14"/>
      <c r="K63" s="3">
        <f>K66/K65</f>
        <v>1</v>
      </c>
      <c r="L63" s="14"/>
      <c r="M63" s="3">
        <f>M66/M65</f>
        <v>0.2</v>
      </c>
      <c r="O63" s="3">
        <f>O66/O65</f>
        <v>0.8</v>
      </c>
      <c r="P63" s="21"/>
      <c r="Q63" s="3">
        <f>Q66/Q65</f>
        <v>1</v>
      </c>
      <c r="R63" s="21"/>
      <c r="S63" s="3">
        <f>S66/S65</f>
        <v>0.8571428571428571</v>
      </c>
      <c r="U63" s="3">
        <f>U66/U65</f>
        <v>1</v>
      </c>
      <c r="V63" s="27"/>
      <c r="W63" s="3">
        <f>W66/W65</f>
        <v>1</v>
      </c>
      <c r="X63" s="27"/>
      <c r="Y63" s="3">
        <f>Y66/Y65</f>
        <v>0.75</v>
      </c>
      <c r="AA63" s="35" t="s">
        <v>124</v>
      </c>
    </row>
    <row r="64" spans="2:27">
      <c r="B64" s="44"/>
      <c r="C64" s="9"/>
      <c r="D64" s="9"/>
      <c r="E64" s="9"/>
      <c r="F64" s="9"/>
      <c r="G64" s="9"/>
      <c r="I64" s="14"/>
      <c r="J64" s="14"/>
      <c r="K64" s="14"/>
      <c r="L64" s="14"/>
      <c r="M64" s="14"/>
      <c r="O64" s="21"/>
      <c r="P64" s="21"/>
      <c r="Q64" s="21"/>
      <c r="R64" s="21"/>
      <c r="S64" s="21"/>
      <c r="U64" s="27"/>
      <c r="V64" s="27"/>
      <c r="W64" s="27"/>
      <c r="X64" s="27"/>
      <c r="Y64" s="27"/>
      <c r="AA64" s="35" t="s">
        <v>125</v>
      </c>
    </row>
    <row r="65" spans="2:27">
      <c r="B65" s="55" t="s">
        <v>126</v>
      </c>
      <c r="C65" s="33">
        <v>4</v>
      </c>
      <c r="D65" s="9"/>
      <c r="E65" s="33">
        <v>0</v>
      </c>
      <c r="F65" s="9"/>
      <c r="G65" s="33">
        <v>2</v>
      </c>
      <c r="I65" s="33">
        <v>2</v>
      </c>
      <c r="J65" s="14"/>
      <c r="K65" s="33">
        <v>2</v>
      </c>
      <c r="L65" s="14"/>
      <c r="M65" s="33">
        <v>5</v>
      </c>
      <c r="O65" s="33">
        <v>5</v>
      </c>
      <c r="P65" s="21"/>
      <c r="Q65" s="33">
        <v>2</v>
      </c>
      <c r="R65" s="21"/>
      <c r="S65" s="33">
        <v>7</v>
      </c>
      <c r="U65" s="33">
        <v>9</v>
      </c>
      <c r="V65" s="27"/>
      <c r="W65" s="33">
        <v>6</v>
      </c>
      <c r="X65" s="27"/>
      <c r="Y65" s="33">
        <v>8</v>
      </c>
      <c r="AA65" s="35" t="s">
        <v>127</v>
      </c>
    </row>
    <row r="66" spans="2:27">
      <c r="B66" s="55" t="s">
        <v>128</v>
      </c>
      <c r="C66" s="33">
        <v>4</v>
      </c>
      <c r="D66" s="9"/>
      <c r="E66" s="33">
        <v>0</v>
      </c>
      <c r="F66" s="9"/>
      <c r="G66" s="33">
        <v>1</v>
      </c>
      <c r="I66" s="33">
        <v>2</v>
      </c>
      <c r="J66" s="14"/>
      <c r="K66" s="33">
        <v>2</v>
      </c>
      <c r="L66" s="14"/>
      <c r="M66" s="33">
        <v>1</v>
      </c>
      <c r="O66" s="33">
        <v>4</v>
      </c>
      <c r="P66" s="21"/>
      <c r="Q66" s="33">
        <v>2</v>
      </c>
      <c r="R66" s="21"/>
      <c r="S66" s="33">
        <v>6</v>
      </c>
      <c r="U66" s="33">
        <v>9</v>
      </c>
      <c r="V66" s="27"/>
      <c r="W66" s="33">
        <v>6</v>
      </c>
      <c r="X66" s="27"/>
      <c r="Y66" s="33">
        <v>6</v>
      </c>
      <c r="AA66" s="35" t="s">
        <v>129</v>
      </c>
    </row>
    <row r="67" spans="2:27">
      <c r="C67" s="9"/>
      <c r="D67" s="9"/>
      <c r="E67" s="9"/>
      <c r="F67" s="9"/>
      <c r="G67" s="9"/>
      <c r="I67" s="14"/>
      <c r="J67" s="14"/>
      <c r="K67" s="14"/>
      <c r="L67" s="14"/>
      <c r="M67" s="14"/>
      <c r="O67" s="21"/>
      <c r="P67" s="21"/>
      <c r="Q67" s="21"/>
      <c r="R67" s="21"/>
      <c r="S67" s="21"/>
      <c r="U67" s="27"/>
      <c r="V67" s="27"/>
      <c r="W67" s="27"/>
      <c r="X67" s="27"/>
      <c r="Y67" s="27"/>
    </row>
    <row r="68" spans="2:27">
      <c r="B68" s="38" t="s">
        <v>130</v>
      </c>
      <c r="C68" s="3">
        <f>(C71-C72)/C70</f>
        <v>0.97417355371900827</v>
      </c>
      <c r="D68" s="9"/>
      <c r="E68" s="3">
        <f>(E71-E72)/E70</f>
        <v>0.97074190177638453</v>
      </c>
      <c r="F68" s="9"/>
      <c r="G68" s="3">
        <f>(G71-G72)/G70</f>
        <v>0.96736842105263154</v>
      </c>
      <c r="I68" s="3">
        <f>(I71-I72)/I70</f>
        <v>0.97568710359408028</v>
      </c>
      <c r="J68" s="14"/>
      <c r="K68" s="3">
        <f>(K71-K72)/K70</f>
        <v>0.97872340425531912</v>
      </c>
      <c r="L68" s="14"/>
      <c r="M68" s="3">
        <f>(M71-M72)/M70</f>
        <v>0.97857142857142854</v>
      </c>
      <c r="O68" s="3">
        <f>(O71-O72)/O70</f>
        <v>0.97715988083416083</v>
      </c>
      <c r="P68" s="21"/>
      <c r="Q68" s="3">
        <f>(Q71-Q72)/Q70</f>
        <v>0.98050682261208577</v>
      </c>
      <c r="R68" s="21"/>
      <c r="S68" s="3">
        <f>(S71-S72)/S70</f>
        <v>0.96899224806201545</v>
      </c>
      <c r="U68" s="3">
        <f>(U71-U72)/U70</f>
        <v>0.9783889980353635</v>
      </c>
      <c r="V68" s="27"/>
      <c r="W68" s="3">
        <f>(W71-W72)/W70</f>
        <v>0.97751710654936463</v>
      </c>
      <c r="X68" s="27"/>
      <c r="Y68" s="3">
        <f>(Y71-Y72)/Y70</f>
        <v>0.988360814742968</v>
      </c>
    </row>
    <row r="69" spans="2:27">
      <c r="B69" s="44"/>
      <c r="C69" s="9"/>
      <c r="D69" s="9"/>
      <c r="E69" s="9"/>
      <c r="F69" s="9"/>
      <c r="G69" s="9"/>
      <c r="I69" s="14"/>
      <c r="J69" s="14"/>
      <c r="K69" s="14"/>
      <c r="L69" s="14"/>
      <c r="M69" s="14"/>
      <c r="O69" s="21"/>
      <c r="P69" s="21"/>
      <c r="Q69" s="21"/>
      <c r="R69" s="21"/>
      <c r="S69" s="21"/>
      <c r="U69" s="27"/>
      <c r="V69" s="27"/>
      <c r="W69" s="27"/>
      <c r="X69" s="27"/>
      <c r="Y69" s="27"/>
    </row>
    <row r="70" spans="2:27">
      <c r="B70" s="53" t="s">
        <v>131</v>
      </c>
      <c r="C70" s="112">
        <v>968</v>
      </c>
      <c r="D70" s="9"/>
      <c r="E70" s="4">
        <f>C71</f>
        <v>957</v>
      </c>
      <c r="F70" s="9"/>
      <c r="G70" s="4">
        <f>E71</f>
        <v>950</v>
      </c>
      <c r="I70" s="4">
        <f>G71</f>
        <v>946</v>
      </c>
      <c r="J70" s="14"/>
      <c r="K70" s="4">
        <f>I71</f>
        <v>940</v>
      </c>
      <c r="L70" s="14"/>
      <c r="M70" s="4">
        <f>K71</f>
        <v>980</v>
      </c>
      <c r="O70" s="4">
        <f>M71</f>
        <v>1007</v>
      </c>
      <c r="P70" s="21"/>
      <c r="Q70" s="4">
        <f>O71</f>
        <v>1026</v>
      </c>
      <c r="R70" s="21"/>
      <c r="S70" s="4">
        <f>Q71</f>
        <v>1032</v>
      </c>
      <c r="U70" s="4">
        <f>S71</f>
        <v>1018</v>
      </c>
      <c r="V70" s="27"/>
      <c r="W70" s="4">
        <f>U71</f>
        <v>1023</v>
      </c>
      <c r="X70" s="27"/>
      <c r="Y70" s="4">
        <f>W71</f>
        <v>1031</v>
      </c>
    </row>
    <row r="71" spans="2:27">
      <c r="B71" s="53" t="s">
        <v>132</v>
      </c>
      <c r="C71" s="112">
        <v>957</v>
      </c>
      <c r="D71" s="9"/>
      <c r="E71" s="112">
        <v>950</v>
      </c>
      <c r="F71" s="102"/>
      <c r="G71" s="112">
        <v>946</v>
      </c>
      <c r="H71" s="103"/>
      <c r="I71" s="112">
        <v>940</v>
      </c>
      <c r="J71" s="113"/>
      <c r="K71" s="112">
        <v>980</v>
      </c>
      <c r="L71" s="113"/>
      <c r="M71" s="112">
        <v>1007</v>
      </c>
      <c r="O71" s="33">
        <v>1026</v>
      </c>
      <c r="P71" s="21"/>
      <c r="Q71" s="33">
        <v>1032</v>
      </c>
      <c r="R71" s="21"/>
      <c r="S71" s="33">
        <v>1018</v>
      </c>
      <c r="U71" s="33">
        <v>1023</v>
      </c>
      <c r="V71" s="27"/>
      <c r="W71" s="33">
        <v>1031</v>
      </c>
      <c r="X71" s="27"/>
      <c r="Y71" s="33">
        <v>1020</v>
      </c>
    </row>
    <row r="72" spans="2:27">
      <c r="B72" s="53" t="s">
        <v>133</v>
      </c>
      <c r="C72" s="112">
        <v>14</v>
      </c>
      <c r="D72" s="9"/>
      <c r="E72" s="112">
        <v>21</v>
      </c>
      <c r="F72" s="102"/>
      <c r="G72" s="112">
        <v>27</v>
      </c>
      <c r="H72" s="103"/>
      <c r="I72" s="112">
        <v>17</v>
      </c>
      <c r="J72" s="113"/>
      <c r="K72" s="112">
        <v>60</v>
      </c>
      <c r="L72" s="113"/>
      <c r="M72" s="112">
        <v>48</v>
      </c>
      <c r="O72" s="33">
        <v>42</v>
      </c>
      <c r="P72" s="21"/>
      <c r="Q72" s="33">
        <v>26</v>
      </c>
      <c r="R72" s="21"/>
      <c r="S72" s="33">
        <v>18</v>
      </c>
      <c r="U72" s="33">
        <v>27</v>
      </c>
      <c r="V72" s="27"/>
      <c r="W72" s="33">
        <v>31</v>
      </c>
      <c r="X72" s="27"/>
      <c r="Y72" s="33">
        <v>1</v>
      </c>
    </row>
    <row r="73" spans="2:27">
      <c r="B73" s="39"/>
      <c r="C73" s="9"/>
      <c r="D73" s="9"/>
      <c r="E73" s="9"/>
      <c r="F73" s="9"/>
      <c r="G73" s="9"/>
      <c r="I73" s="14"/>
      <c r="J73" s="14"/>
      <c r="K73" s="14"/>
      <c r="L73" s="14"/>
      <c r="M73" s="14"/>
      <c r="O73" s="21"/>
      <c r="P73" s="21"/>
      <c r="Q73" s="21"/>
      <c r="R73" s="21"/>
      <c r="S73" s="21"/>
      <c r="U73" s="27"/>
      <c r="V73" s="27"/>
      <c r="W73" s="27"/>
      <c r="X73" s="27"/>
      <c r="Y73" s="27"/>
    </row>
    <row r="74" spans="2:27">
      <c r="B74" s="45" t="s">
        <v>134</v>
      </c>
      <c r="C74" s="9"/>
      <c r="D74" s="9"/>
      <c r="E74" s="9"/>
      <c r="F74" s="9"/>
      <c r="G74" s="9"/>
      <c r="I74" s="14"/>
      <c r="J74" s="14"/>
      <c r="K74" s="14"/>
      <c r="L74" s="14"/>
      <c r="M74" s="14"/>
      <c r="O74" s="21"/>
      <c r="P74" s="21"/>
      <c r="Q74" s="21"/>
      <c r="R74" s="21"/>
      <c r="S74" s="21"/>
      <c r="U74" s="27"/>
      <c r="V74" s="27"/>
      <c r="W74" s="27"/>
      <c r="X74" s="27"/>
      <c r="Y74" s="27"/>
    </row>
    <row r="75" spans="2:27">
      <c r="C75" s="9"/>
      <c r="D75" s="9"/>
      <c r="E75" s="9"/>
      <c r="F75" s="9"/>
      <c r="G75" s="9"/>
      <c r="I75" s="14"/>
      <c r="J75" s="14"/>
      <c r="K75" s="14"/>
      <c r="L75" s="14"/>
      <c r="M75" s="14"/>
      <c r="O75" s="21"/>
      <c r="P75" s="21"/>
      <c r="Q75" s="21"/>
      <c r="R75" s="21"/>
      <c r="S75" s="21"/>
      <c r="U75" s="27"/>
      <c r="V75" s="27"/>
      <c r="W75" s="27"/>
      <c r="X75" s="27"/>
      <c r="Y75" s="27"/>
    </row>
    <row r="76" spans="2:27">
      <c r="B76" s="38" t="s">
        <v>135</v>
      </c>
      <c r="C76" s="3">
        <f>C79/C78</f>
        <v>0.72727272727272729</v>
      </c>
      <c r="D76" s="9"/>
      <c r="E76" s="3">
        <f>E79/E78</f>
        <v>1</v>
      </c>
      <c r="F76" s="9"/>
      <c r="G76" s="3">
        <f>G79/G78</f>
        <v>1</v>
      </c>
      <c r="I76" s="3">
        <f>I79/I78</f>
        <v>0.83333333333333337</v>
      </c>
      <c r="J76" s="14"/>
      <c r="K76" s="3">
        <f>K79/K78</f>
        <v>0.88235294117647056</v>
      </c>
      <c r="L76" s="14"/>
      <c r="M76" s="3">
        <f>M79/M78</f>
        <v>0.9375</v>
      </c>
      <c r="O76" s="3">
        <f>O79/O78</f>
        <v>0.82352941176470584</v>
      </c>
      <c r="P76" s="21"/>
      <c r="Q76" s="3">
        <f>Q79/Q78</f>
        <v>1</v>
      </c>
      <c r="R76" s="21"/>
      <c r="S76" s="3">
        <f>S79/S78</f>
        <v>0.92</v>
      </c>
      <c r="U76" s="3">
        <f>U79/U78</f>
        <v>0.89655172413793105</v>
      </c>
      <c r="V76" s="27"/>
      <c r="W76" s="3">
        <f>W79/W78</f>
        <v>0.9642857142857143</v>
      </c>
      <c r="X76" s="27"/>
      <c r="Y76" s="3">
        <f>Y79/Y78</f>
        <v>0.72</v>
      </c>
    </row>
    <row r="77" spans="2:27">
      <c r="C77" s="9"/>
      <c r="D77" s="9"/>
      <c r="E77" s="9"/>
      <c r="F77" s="9"/>
      <c r="G77" s="9"/>
      <c r="I77" s="14"/>
      <c r="J77" s="14"/>
      <c r="K77" s="14"/>
      <c r="L77" s="14"/>
      <c r="M77" s="14"/>
      <c r="O77" s="21"/>
      <c r="P77" s="21"/>
      <c r="Q77" s="21"/>
      <c r="R77" s="21"/>
      <c r="S77" s="21"/>
      <c r="U77" s="27"/>
      <c r="V77" s="27"/>
      <c r="W77" s="27"/>
      <c r="X77" s="27"/>
      <c r="Y77" s="27"/>
    </row>
    <row r="78" spans="2:27">
      <c r="B78" s="55" t="s">
        <v>136</v>
      </c>
      <c r="C78" s="33">
        <v>22</v>
      </c>
      <c r="D78" s="9"/>
      <c r="E78" s="33">
        <v>6</v>
      </c>
      <c r="F78" s="9"/>
      <c r="G78" s="33">
        <v>5</v>
      </c>
      <c r="I78" s="33">
        <v>6</v>
      </c>
      <c r="J78" s="14"/>
      <c r="K78" s="33">
        <v>17</v>
      </c>
      <c r="L78" s="14"/>
      <c r="M78" s="33">
        <v>16</v>
      </c>
      <c r="O78" s="33">
        <v>17</v>
      </c>
      <c r="P78" s="21"/>
      <c r="Q78" s="33">
        <v>16</v>
      </c>
      <c r="R78" s="21"/>
      <c r="S78" s="33">
        <v>25</v>
      </c>
      <c r="U78" s="33">
        <v>29</v>
      </c>
      <c r="V78" s="27"/>
      <c r="W78" s="33">
        <v>28</v>
      </c>
      <c r="X78" s="27"/>
      <c r="Y78" s="33">
        <v>25</v>
      </c>
    </row>
    <row r="79" spans="2:27">
      <c r="B79" s="55" t="s">
        <v>137</v>
      </c>
      <c r="C79" s="33">
        <v>16</v>
      </c>
      <c r="D79" s="9"/>
      <c r="E79" s="33">
        <v>6</v>
      </c>
      <c r="F79" s="9"/>
      <c r="G79" s="33">
        <v>5</v>
      </c>
      <c r="I79" s="33">
        <v>5</v>
      </c>
      <c r="J79" s="14"/>
      <c r="K79" s="33">
        <v>15</v>
      </c>
      <c r="L79" s="14"/>
      <c r="M79" s="33">
        <v>15</v>
      </c>
      <c r="O79" s="33">
        <v>14</v>
      </c>
      <c r="P79" s="21"/>
      <c r="Q79" s="33">
        <v>16</v>
      </c>
      <c r="R79" s="21"/>
      <c r="S79" s="33">
        <v>23</v>
      </c>
      <c r="U79" s="33">
        <v>26</v>
      </c>
      <c r="V79" s="27"/>
      <c r="W79" s="33">
        <v>27</v>
      </c>
      <c r="X79" s="27"/>
      <c r="Y79" s="33">
        <v>18</v>
      </c>
    </row>
    <row r="80" spans="2:27">
      <c r="B80" s="39"/>
      <c r="C80" s="9"/>
      <c r="D80" s="9"/>
      <c r="E80" s="9"/>
      <c r="F80" s="9"/>
      <c r="G80" s="9"/>
      <c r="I80" s="14"/>
      <c r="J80" s="14"/>
      <c r="K80" s="14"/>
      <c r="L80" s="14"/>
      <c r="M80" s="14"/>
      <c r="O80" s="21"/>
      <c r="P80" s="21"/>
      <c r="Q80" s="21"/>
      <c r="R80" s="21"/>
      <c r="S80" s="21"/>
      <c r="U80" s="27"/>
      <c r="V80" s="27"/>
      <c r="W80" s="27"/>
      <c r="X80" s="27"/>
      <c r="Y80" s="27"/>
    </row>
    <row r="81" spans="2:25" ht="16.5" customHeight="1">
      <c r="B81" s="39" t="s">
        <v>138</v>
      </c>
      <c r="C81" s="9" t="s">
        <v>139</v>
      </c>
      <c r="D81" s="9"/>
      <c r="E81" s="9" t="s">
        <v>139</v>
      </c>
      <c r="F81" s="9"/>
      <c r="G81" s="9" t="s">
        <v>139</v>
      </c>
      <c r="I81" s="14" t="s">
        <v>139</v>
      </c>
      <c r="J81" s="14"/>
      <c r="K81" s="14" t="s">
        <v>139</v>
      </c>
      <c r="L81" s="14"/>
      <c r="M81" s="14" t="s">
        <v>139</v>
      </c>
      <c r="O81" s="21" t="s">
        <v>139</v>
      </c>
      <c r="P81" s="21"/>
      <c r="Q81" s="21" t="s">
        <v>139</v>
      </c>
      <c r="R81" s="21"/>
      <c r="S81" s="21" t="s">
        <v>139</v>
      </c>
      <c r="U81" s="27" t="s">
        <v>139</v>
      </c>
      <c r="V81" s="27"/>
      <c r="W81" s="27" t="s">
        <v>139</v>
      </c>
      <c r="X81" s="27"/>
      <c r="Y81" s="27" t="s">
        <v>139</v>
      </c>
    </row>
    <row r="82" spans="2:25">
      <c r="B82" s="39"/>
      <c r="C82" s="33" t="s">
        <v>11</v>
      </c>
      <c r="D82" s="9"/>
      <c r="E82" s="33" t="s">
        <v>11</v>
      </c>
      <c r="F82" s="9"/>
      <c r="G82" s="33" t="s">
        <v>11</v>
      </c>
      <c r="I82" s="33" t="s">
        <v>11</v>
      </c>
      <c r="J82" s="14"/>
      <c r="K82" s="33" t="s">
        <v>48</v>
      </c>
      <c r="L82" s="14"/>
      <c r="M82" s="33" t="s">
        <v>28</v>
      </c>
      <c r="O82" s="33" t="s">
        <v>36</v>
      </c>
      <c r="P82" s="21"/>
      <c r="Q82" s="33" t="s">
        <v>14</v>
      </c>
      <c r="R82" s="21"/>
      <c r="S82" s="33" t="s">
        <v>28</v>
      </c>
      <c r="U82" s="33" t="s">
        <v>48</v>
      </c>
      <c r="V82" s="27"/>
      <c r="W82" s="33" t="s">
        <v>48</v>
      </c>
      <c r="X82" s="27"/>
      <c r="Y82" s="33" t="s">
        <v>36</v>
      </c>
    </row>
    <row r="83" spans="2:25">
      <c r="B83" s="39"/>
      <c r="C83" s="9"/>
      <c r="D83" s="9"/>
      <c r="E83" s="9"/>
      <c r="F83" s="9"/>
      <c r="G83" s="9"/>
      <c r="I83" s="14"/>
      <c r="J83" s="14"/>
      <c r="K83" s="14"/>
      <c r="L83" s="14"/>
      <c r="M83" s="14"/>
      <c r="O83" s="21"/>
      <c r="P83" s="21"/>
      <c r="Q83" s="21"/>
      <c r="R83" s="21"/>
      <c r="S83" s="21"/>
      <c r="U83" s="27"/>
      <c r="V83" s="27"/>
      <c r="W83" s="27"/>
      <c r="X83" s="27"/>
      <c r="Y83" s="27"/>
    </row>
    <row r="84" spans="2:25">
      <c r="B84" s="39"/>
      <c r="C84" s="9" t="s">
        <v>140</v>
      </c>
      <c r="D84" s="9"/>
      <c r="E84" s="9" t="s">
        <v>140</v>
      </c>
      <c r="F84" s="9"/>
      <c r="G84" s="9" t="s">
        <v>140</v>
      </c>
      <c r="I84" s="14" t="s">
        <v>140</v>
      </c>
      <c r="J84" s="14"/>
      <c r="K84" s="14" t="s">
        <v>140</v>
      </c>
      <c r="L84" s="14"/>
      <c r="M84" s="14" t="s">
        <v>140</v>
      </c>
      <c r="O84" s="21" t="s">
        <v>140</v>
      </c>
      <c r="P84" s="21"/>
      <c r="Q84" s="21" t="s">
        <v>140</v>
      </c>
      <c r="R84" s="21"/>
      <c r="S84" s="21" t="s">
        <v>140</v>
      </c>
      <c r="U84" s="27" t="s">
        <v>140</v>
      </c>
      <c r="V84" s="27"/>
      <c r="W84" s="27" t="s">
        <v>140</v>
      </c>
      <c r="X84" s="27"/>
      <c r="Y84" s="27" t="s">
        <v>140</v>
      </c>
    </row>
    <row r="85" spans="2:25">
      <c r="B85" s="39"/>
      <c r="C85" s="33" t="s">
        <v>43</v>
      </c>
      <c r="D85" s="9"/>
      <c r="E85" s="33" t="s">
        <v>36</v>
      </c>
      <c r="F85" s="9"/>
      <c r="G85" s="33" t="s">
        <v>21</v>
      </c>
      <c r="I85" s="33" t="s">
        <v>14</v>
      </c>
      <c r="J85" s="14"/>
      <c r="K85" s="33" t="s">
        <v>28</v>
      </c>
      <c r="L85" s="14"/>
      <c r="M85" s="33" t="s">
        <v>11</v>
      </c>
      <c r="O85" s="33" t="s">
        <v>28</v>
      </c>
      <c r="P85" s="21"/>
      <c r="Q85" s="33" t="s">
        <v>48</v>
      </c>
      <c r="R85" s="21"/>
      <c r="S85" s="33" t="s">
        <v>48</v>
      </c>
      <c r="U85" s="33" t="s">
        <v>28</v>
      </c>
      <c r="V85" s="27"/>
      <c r="W85" s="33" t="s">
        <v>43</v>
      </c>
      <c r="X85" s="27"/>
      <c r="Y85" s="33" t="s">
        <v>48</v>
      </c>
    </row>
    <row r="86" spans="2:25">
      <c r="B86" s="39"/>
      <c r="C86" s="9"/>
      <c r="D86" s="9"/>
      <c r="E86" s="9"/>
      <c r="F86" s="9"/>
      <c r="G86" s="9"/>
      <c r="I86" s="14"/>
      <c r="J86" s="14"/>
      <c r="K86" s="14"/>
      <c r="L86" s="14"/>
      <c r="M86" s="14"/>
      <c r="O86" s="21"/>
      <c r="P86" s="21"/>
      <c r="Q86" s="21"/>
      <c r="R86" s="21"/>
      <c r="S86" s="21"/>
      <c r="U86" s="27"/>
      <c r="V86" s="27"/>
      <c r="W86" s="27"/>
      <c r="X86" s="27"/>
      <c r="Y86" s="27"/>
    </row>
    <row r="87" spans="2:25">
      <c r="B87" s="39"/>
      <c r="C87" s="9" t="s">
        <v>141</v>
      </c>
      <c r="D87" s="9"/>
      <c r="E87" s="9" t="s">
        <v>141</v>
      </c>
      <c r="F87" s="9"/>
      <c r="G87" s="9" t="s">
        <v>141</v>
      </c>
      <c r="I87" s="14" t="s">
        <v>141</v>
      </c>
      <c r="J87" s="14"/>
      <c r="K87" s="14" t="s">
        <v>141</v>
      </c>
      <c r="L87" s="14"/>
      <c r="M87" s="14" t="s">
        <v>141</v>
      </c>
      <c r="O87" s="21" t="s">
        <v>141</v>
      </c>
      <c r="P87" s="21"/>
      <c r="Q87" s="21" t="s">
        <v>141</v>
      </c>
      <c r="R87" s="21"/>
      <c r="S87" s="21" t="s">
        <v>141</v>
      </c>
      <c r="U87" s="27" t="s">
        <v>141</v>
      </c>
      <c r="V87" s="27"/>
      <c r="W87" s="27" t="s">
        <v>141</v>
      </c>
      <c r="X87" s="27"/>
      <c r="Y87" s="27" t="s">
        <v>141</v>
      </c>
    </row>
    <row r="88" spans="2:25">
      <c r="B88" s="39"/>
      <c r="C88" s="33" t="s">
        <v>14</v>
      </c>
      <c r="D88" s="9"/>
      <c r="E88" s="33" t="s">
        <v>48</v>
      </c>
      <c r="F88" s="9"/>
      <c r="G88" s="33" t="s">
        <v>32</v>
      </c>
      <c r="I88" s="33" t="s">
        <v>28</v>
      </c>
      <c r="J88" s="14"/>
      <c r="K88" s="33" t="s">
        <v>21</v>
      </c>
      <c r="L88" s="14"/>
      <c r="M88" s="33" t="s">
        <v>36</v>
      </c>
      <c r="O88" s="33" t="s">
        <v>14</v>
      </c>
      <c r="P88" s="21"/>
      <c r="Q88" s="33" t="s">
        <v>43</v>
      </c>
      <c r="R88" s="21"/>
      <c r="S88" s="33" t="s">
        <v>11</v>
      </c>
      <c r="U88" s="33" t="s">
        <v>36</v>
      </c>
      <c r="V88" s="27"/>
      <c r="W88" s="33" t="s">
        <v>36</v>
      </c>
      <c r="X88" s="27"/>
      <c r="Y88" s="33" t="s">
        <v>43</v>
      </c>
    </row>
    <row r="89" spans="2:25">
      <c r="B89" s="39"/>
      <c r="C89" s="9"/>
      <c r="D89" s="9"/>
      <c r="E89" s="9"/>
      <c r="F89" s="9"/>
      <c r="G89" s="9"/>
      <c r="I89" s="14"/>
      <c r="J89" s="14"/>
      <c r="K89" s="14"/>
      <c r="L89" s="14"/>
      <c r="M89" s="14"/>
      <c r="O89" s="21"/>
      <c r="P89" s="21"/>
      <c r="Q89" s="21"/>
      <c r="R89" s="21"/>
      <c r="S89" s="21"/>
      <c r="U89" s="27"/>
      <c r="V89" s="27"/>
      <c r="W89" s="27"/>
      <c r="X89" s="27"/>
      <c r="Y89" s="27"/>
    </row>
    <row r="90" spans="2:25">
      <c r="B90" s="46" t="s">
        <v>142</v>
      </c>
      <c r="C90" s="9" t="s">
        <v>143</v>
      </c>
      <c r="D90" s="9"/>
      <c r="E90" s="9" t="s">
        <v>143</v>
      </c>
      <c r="F90" s="9"/>
      <c r="G90" s="9" t="s">
        <v>143</v>
      </c>
      <c r="I90" s="14" t="s">
        <v>143</v>
      </c>
      <c r="J90" s="14"/>
      <c r="K90" s="14" t="s">
        <v>143</v>
      </c>
      <c r="L90" s="14"/>
      <c r="M90" s="14" t="s">
        <v>143</v>
      </c>
      <c r="O90" s="21" t="s">
        <v>143</v>
      </c>
      <c r="P90" s="21"/>
      <c r="Q90" s="21" t="s">
        <v>143</v>
      </c>
      <c r="R90" s="21"/>
      <c r="S90" s="21" t="s">
        <v>143</v>
      </c>
      <c r="U90" s="27" t="s">
        <v>143</v>
      </c>
      <c r="V90" s="27"/>
      <c r="W90" s="27" t="s">
        <v>143</v>
      </c>
      <c r="X90" s="27"/>
      <c r="Y90" s="27" t="s">
        <v>143</v>
      </c>
    </row>
    <row r="91" spans="2:25">
      <c r="B91" s="2"/>
      <c r="C91" s="33" t="s">
        <v>72</v>
      </c>
      <c r="D91" s="9"/>
      <c r="E91" s="33" t="s">
        <v>72</v>
      </c>
      <c r="F91" s="9"/>
      <c r="G91" s="33"/>
      <c r="I91" s="33"/>
      <c r="J91" s="14"/>
      <c r="K91" s="33"/>
      <c r="L91" s="14"/>
      <c r="M91" s="33"/>
      <c r="O91" s="33" t="s">
        <v>54</v>
      </c>
      <c r="P91" s="21"/>
      <c r="Q91" s="33" t="s">
        <v>89</v>
      </c>
      <c r="R91" s="21"/>
      <c r="S91" s="33" t="s">
        <v>52</v>
      </c>
      <c r="U91" s="33" t="s">
        <v>82</v>
      </c>
      <c r="V91" s="27"/>
      <c r="W91" s="33" t="s">
        <v>54</v>
      </c>
      <c r="X91" s="27"/>
      <c r="Y91" s="33" t="s">
        <v>56</v>
      </c>
    </row>
    <row r="92" spans="2:25">
      <c r="C92" s="9"/>
      <c r="D92" s="9"/>
      <c r="E92" s="9"/>
      <c r="F92" s="9"/>
      <c r="G92" s="9"/>
      <c r="I92" s="14"/>
      <c r="J92" s="14"/>
      <c r="K92" s="14"/>
      <c r="L92" s="14"/>
      <c r="M92" s="14"/>
      <c r="O92" s="21"/>
      <c r="P92" s="21"/>
      <c r="Q92" s="21"/>
      <c r="R92" s="21"/>
      <c r="S92" s="21"/>
      <c r="U92" s="27"/>
      <c r="V92" s="27"/>
      <c r="W92" s="27"/>
      <c r="X92" s="27"/>
      <c r="Y92" s="27"/>
    </row>
    <row r="93" spans="2:25">
      <c r="C93" s="9" t="s">
        <v>144</v>
      </c>
      <c r="D93" s="9"/>
      <c r="E93" s="9" t="s">
        <v>144</v>
      </c>
      <c r="F93" s="9"/>
      <c r="G93" s="9" t="s">
        <v>144</v>
      </c>
      <c r="I93" s="14" t="s">
        <v>144</v>
      </c>
      <c r="J93" s="14"/>
      <c r="K93" s="14" t="s">
        <v>144</v>
      </c>
      <c r="L93" s="14"/>
      <c r="M93" s="14" t="s">
        <v>144</v>
      </c>
      <c r="O93" s="21" t="s">
        <v>144</v>
      </c>
      <c r="P93" s="21"/>
      <c r="Q93" s="21" t="s">
        <v>144</v>
      </c>
      <c r="R93" s="21"/>
      <c r="S93" s="21" t="s">
        <v>144</v>
      </c>
      <c r="U93" s="27" t="s">
        <v>144</v>
      </c>
      <c r="V93" s="27"/>
      <c r="W93" s="27" t="s">
        <v>144</v>
      </c>
      <c r="X93" s="27"/>
      <c r="Y93" s="27" t="s">
        <v>144</v>
      </c>
    </row>
    <row r="94" spans="2:25">
      <c r="C94" s="33" t="s">
        <v>54</v>
      </c>
      <c r="D94" s="9"/>
      <c r="E94" s="33" t="s">
        <v>99</v>
      </c>
      <c r="F94" s="9"/>
      <c r="G94" s="33"/>
      <c r="I94" s="33"/>
      <c r="J94" s="14"/>
      <c r="K94" s="33"/>
      <c r="L94" s="14"/>
      <c r="M94" s="33"/>
      <c r="O94" s="33" t="s">
        <v>47</v>
      </c>
      <c r="P94" s="21"/>
      <c r="Q94" s="33" t="s">
        <v>63</v>
      </c>
      <c r="R94" s="21"/>
      <c r="S94" s="33" t="s">
        <v>54</v>
      </c>
      <c r="U94" s="33" t="s">
        <v>109</v>
      </c>
      <c r="V94" s="27"/>
      <c r="W94" s="33" t="s">
        <v>97</v>
      </c>
      <c r="X94" s="27"/>
      <c r="Y94" s="33" t="s">
        <v>35</v>
      </c>
    </row>
    <row r="95" spans="2:25">
      <c r="C95" s="9"/>
      <c r="D95" s="9"/>
      <c r="E95" s="9"/>
      <c r="F95" s="9"/>
      <c r="G95" s="9"/>
      <c r="I95" s="14"/>
      <c r="J95" s="14"/>
      <c r="K95" s="14"/>
      <c r="L95" s="14"/>
      <c r="M95" s="14"/>
      <c r="O95" s="21"/>
      <c r="P95" s="21"/>
      <c r="Q95" s="21"/>
      <c r="R95" s="21"/>
      <c r="S95" s="21"/>
      <c r="U95" s="27"/>
      <c r="V95" s="27"/>
      <c r="W95" s="27"/>
      <c r="X95" s="27"/>
      <c r="Y95" s="27"/>
    </row>
    <row r="96" spans="2:25">
      <c r="C96" s="9" t="s">
        <v>145</v>
      </c>
      <c r="D96" s="9"/>
      <c r="E96" s="9" t="s">
        <v>145</v>
      </c>
      <c r="F96" s="9"/>
      <c r="G96" s="9" t="s">
        <v>145</v>
      </c>
      <c r="I96" s="14" t="s">
        <v>145</v>
      </c>
      <c r="J96" s="14"/>
      <c r="K96" s="14" t="s">
        <v>145</v>
      </c>
      <c r="L96" s="14"/>
      <c r="M96" s="14" t="s">
        <v>145</v>
      </c>
      <c r="O96" s="21" t="s">
        <v>145</v>
      </c>
      <c r="P96" s="21"/>
      <c r="Q96" s="21" t="s">
        <v>145</v>
      </c>
      <c r="R96" s="21"/>
      <c r="S96" s="21" t="s">
        <v>145</v>
      </c>
      <c r="U96" s="27" t="s">
        <v>145</v>
      </c>
      <c r="V96" s="27"/>
      <c r="W96" s="27" t="s">
        <v>145</v>
      </c>
      <c r="X96" s="27"/>
      <c r="Y96" s="27" t="s">
        <v>145</v>
      </c>
    </row>
    <row r="97" spans="2:25">
      <c r="C97" s="33" t="s">
        <v>89</v>
      </c>
      <c r="D97" s="9"/>
      <c r="E97" s="33" t="s">
        <v>108</v>
      </c>
      <c r="F97" s="9"/>
      <c r="G97" s="33"/>
      <c r="I97" s="33"/>
      <c r="J97" s="14"/>
      <c r="K97" s="33"/>
      <c r="L97" s="14"/>
      <c r="M97" s="33"/>
      <c r="O97" s="33" t="s">
        <v>83</v>
      </c>
      <c r="P97" s="21"/>
      <c r="Q97" s="33"/>
      <c r="R97" s="21"/>
      <c r="S97" s="33" t="s">
        <v>72</v>
      </c>
      <c r="U97" s="33" t="s">
        <v>85</v>
      </c>
      <c r="V97" s="27"/>
      <c r="W97" s="33"/>
      <c r="X97" s="27"/>
      <c r="Y97" s="33" t="s">
        <v>72</v>
      </c>
    </row>
    <row r="98" spans="2:25">
      <c r="C98" s="9"/>
      <c r="D98" s="9"/>
      <c r="E98" s="9"/>
      <c r="F98" s="9"/>
      <c r="G98" s="9"/>
      <c r="I98" s="14"/>
      <c r="J98" s="14"/>
      <c r="K98" s="14"/>
      <c r="L98" s="14"/>
      <c r="M98" s="14"/>
      <c r="O98" s="21"/>
      <c r="P98" s="21"/>
      <c r="Q98" s="21"/>
      <c r="R98" s="21"/>
      <c r="S98" s="21"/>
      <c r="U98" s="27"/>
      <c r="V98" s="27"/>
      <c r="W98" s="27"/>
      <c r="X98" s="27"/>
      <c r="Y98" s="27"/>
    </row>
    <row r="99" spans="2:25">
      <c r="B99" s="46" t="s">
        <v>146</v>
      </c>
      <c r="C99" s="9" t="s">
        <v>147</v>
      </c>
      <c r="D99" s="9"/>
      <c r="E99" s="9" t="s">
        <v>147</v>
      </c>
      <c r="F99" s="9"/>
      <c r="G99" s="9" t="s">
        <v>147</v>
      </c>
      <c r="I99" s="14" t="s">
        <v>147</v>
      </c>
      <c r="J99" s="14"/>
      <c r="K99" s="14" t="s">
        <v>147</v>
      </c>
      <c r="L99" s="14"/>
      <c r="M99" s="14" t="s">
        <v>147</v>
      </c>
      <c r="O99" s="21" t="s">
        <v>147</v>
      </c>
      <c r="P99" s="21"/>
      <c r="Q99" s="21" t="s">
        <v>147</v>
      </c>
      <c r="R99" s="21"/>
      <c r="S99" s="21" t="s">
        <v>147</v>
      </c>
      <c r="U99" s="27" t="s">
        <v>147</v>
      </c>
      <c r="V99" s="27"/>
      <c r="W99" s="27" t="s">
        <v>147</v>
      </c>
      <c r="X99" s="27"/>
      <c r="Y99" s="27" t="s">
        <v>147</v>
      </c>
    </row>
    <row r="100" spans="2:25">
      <c r="C100" s="33" t="s">
        <v>148</v>
      </c>
      <c r="D100" s="9"/>
      <c r="E100" s="33" t="s">
        <v>148</v>
      </c>
      <c r="F100" s="9"/>
      <c r="G100" s="33" t="s">
        <v>148</v>
      </c>
      <c r="I100" s="33" t="s">
        <v>148</v>
      </c>
      <c r="J100" s="14"/>
      <c r="K100" s="33" t="s">
        <v>149</v>
      </c>
      <c r="L100" s="14"/>
      <c r="M100" s="33" t="s">
        <v>150</v>
      </c>
      <c r="O100" s="33" t="s">
        <v>151</v>
      </c>
      <c r="P100" s="21"/>
      <c r="Q100" s="33" t="s">
        <v>152</v>
      </c>
      <c r="R100" s="21"/>
      <c r="S100" s="33" t="s">
        <v>152</v>
      </c>
      <c r="U100" s="33" t="s">
        <v>152</v>
      </c>
      <c r="V100" s="27"/>
      <c r="W100" s="33" t="s">
        <v>152</v>
      </c>
      <c r="X100" s="27"/>
      <c r="Y100" s="33" t="s">
        <v>153</v>
      </c>
    </row>
    <row r="101" spans="2:25">
      <c r="C101" s="9"/>
      <c r="D101" s="9"/>
      <c r="E101" s="9"/>
      <c r="F101" s="9"/>
      <c r="G101" s="9"/>
      <c r="I101" s="14"/>
      <c r="J101" s="14"/>
      <c r="K101" s="14"/>
      <c r="L101" s="14"/>
      <c r="M101" s="14"/>
      <c r="O101" s="21"/>
      <c r="P101" s="21"/>
      <c r="Q101" s="21"/>
      <c r="R101" s="21"/>
      <c r="S101" s="21"/>
      <c r="U101" s="27"/>
      <c r="V101" s="27"/>
      <c r="W101" s="27"/>
      <c r="X101" s="27"/>
      <c r="Y101" s="27"/>
    </row>
    <row r="102" spans="2:25">
      <c r="C102" s="9" t="s">
        <v>154</v>
      </c>
      <c r="D102" s="9"/>
      <c r="E102" s="9" t="s">
        <v>154</v>
      </c>
      <c r="F102" s="9"/>
      <c r="G102" s="9" t="s">
        <v>154</v>
      </c>
      <c r="I102" s="14" t="s">
        <v>154</v>
      </c>
      <c r="J102" s="14"/>
      <c r="K102" s="14" t="s">
        <v>154</v>
      </c>
      <c r="L102" s="14"/>
      <c r="M102" s="14" t="s">
        <v>154</v>
      </c>
      <c r="O102" s="21" t="s">
        <v>154</v>
      </c>
      <c r="P102" s="21"/>
      <c r="Q102" s="21" t="s">
        <v>154</v>
      </c>
      <c r="R102" s="21"/>
      <c r="S102" s="21" t="s">
        <v>154</v>
      </c>
      <c r="U102" s="27" t="s">
        <v>154</v>
      </c>
      <c r="V102" s="27"/>
      <c r="W102" s="27" t="s">
        <v>154</v>
      </c>
      <c r="X102" s="27"/>
      <c r="Y102" s="27" t="s">
        <v>154</v>
      </c>
    </row>
    <row r="103" spans="2:25">
      <c r="C103" s="33" t="s">
        <v>147</v>
      </c>
      <c r="D103" s="9"/>
      <c r="E103" s="33" t="s">
        <v>147</v>
      </c>
      <c r="F103" s="9"/>
      <c r="G103" s="33" t="s">
        <v>147</v>
      </c>
      <c r="I103" s="33" t="s">
        <v>155</v>
      </c>
      <c r="J103" s="14"/>
      <c r="K103" s="33" t="s">
        <v>156</v>
      </c>
      <c r="L103" s="14"/>
      <c r="M103" s="33" t="s">
        <v>157</v>
      </c>
      <c r="O103" s="33" t="s">
        <v>152</v>
      </c>
      <c r="P103" s="21"/>
      <c r="Q103" s="33" t="s">
        <v>158</v>
      </c>
      <c r="R103" s="21"/>
      <c r="S103" s="33" t="s">
        <v>159</v>
      </c>
      <c r="U103" s="33" t="s">
        <v>160</v>
      </c>
      <c r="V103" s="27"/>
      <c r="W103" s="33" t="s">
        <v>161</v>
      </c>
      <c r="X103" s="27"/>
      <c r="Y103" s="33" t="s">
        <v>162</v>
      </c>
    </row>
    <row r="104" spans="2:25">
      <c r="C104" s="9"/>
      <c r="D104" s="9"/>
      <c r="E104" s="9"/>
      <c r="F104" s="9"/>
      <c r="G104" s="9"/>
      <c r="I104" s="14"/>
      <c r="J104" s="14"/>
      <c r="K104" s="14"/>
      <c r="L104" s="14"/>
      <c r="M104" s="14"/>
      <c r="O104" s="21"/>
      <c r="P104" s="21"/>
      <c r="Q104" s="21"/>
      <c r="R104" s="21"/>
      <c r="S104" s="21"/>
      <c r="U104" s="27"/>
      <c r="V104" s="27"/>
      <c r="W104" s="27"/>
      <c r="X104" s="27"/>
      <c r="Y104" s="27"/>
    </row>
    <row r="105" spans="2:25">
      <c r="C105" s="9" t="s">
        <v>148</v>
      </c>
      <c r="D105" s="9"/>
      <c r="E105" s="9" t="s">
        <v>148</v>
      </c>
      <c r="F105" s="9"/>
      <c r="G105" s="9" t="s">
        <v>148</v>
      </c>
      <c r="I105" s="14" t="s">
        <v>148</v>
      </c>
      <c r="J105" s="14"/>
      <c r="K105" s="14" t="s">
        <v>148</v>
      </c>
      <c r="L105" s="14"/>
      <c r="M105" s="14" t="s">
        <v>148</v>
      </c>
      <c r="O105" s="21" t="s">
        <v>148</v>
      </c>
      <c r="P105" s="21"/>
      <c r="Q105" s="21" t="s">
        <v>148</v>
      </c>
      <c r="R105" s="21"/>
      <c r="S105" s="21" t="s">
        <v>148</v>
      </c>
      <c r="U105" s="27" t="s">
        <v>148</v>
      </c>
      <c r="V105" s="27"/>
      <c r="W105" s="27" t="s">
        <v>148</v>
      </c>
      <c r="X105" s="27"/>
      <c r="Y105" s="27" t="s">
        <v>148</v>
      </c>
    </row>
    <row r="106" spans="2:25">
      <c r="C106" s="33" t="s">
        <v>154</v>
      </c>
      <c r="D106" s="9"/>
      <c r="E106" s="33" t="s">
        <v>155</v>
      </c>
      <c r="F106" s="9"/>
      <c r="G106" s="33" t="s">
        <v>154</v>
      </c>
      <c r="I106" s="33" t="s">
        <v>147</v>
      </c>
      <c r="J106" s="14"/>
      <c r="K106" s="33" t="s">
        <v>163</v>
      </c>
      <c r="L106" s="14"/>
      <c r="M106" s="33" t="s">
        <v>164</v>
      </c>
      <c r="O106" s="33" t="s">
        <v>162</v>
      </c>
      <c r="P106" s="21"/>
      <c r="Q106" s="33" t="s">
        <v>165</v>
      </c>
      <c r="R106" s="21"/>
      <c r="S106" s="33" t="s">
        <v>166</v>
      </c>
      <c r="U106" s="33" t="s">
        <v>151</v>
      </c>
      <c r="V106" s="27"/>
      <c r="W106" s="33"/>
      <c r="X106" s="27"/>
      <c r="Y106" s="33" t="s">
        <v>166</v>
      </c>
    </row>
    <row r="107" spans="2:25">
      <c r="C107" s="9"/>
      <c r="D107" s="9"/>
      <c r="E107" s="9"/>
      <c r="F107" s="9"/>
      <c r="G107" s="9"/>
      <c r="I107" s="14"/>
      <c r="J107" s="14"/>
      <c r="K107" s="14"/>
      <c r="L107" s="14"/>
      <c r="M107" s="14"/>
      <c r="O107" s="21"/>
      <c r="P107" s="21"/>
      <c r="Q107" s="21"/>
      <c r="R107" s="21"/>
      <c r="S107" s="21"/>
      <c r="U107" s="27"/>
      <c r="V107" s="27"/>
      <c r="W107" s="27"/>
      <c r="X107" s="27"/>
      <c r="Y107" s="27"/>
    </row>
    <row r="108" spans="2:25">
      <c r="B108" s="38" t="s">
        <v>167</v>
      </c>
      <c r="C108" s="33"/>
      <c r="D108" s="9"/>
      <c r="E108" s="33"/>
      <c r="F108" s="9"/>
      <c r="G108" s="33"/>
      <c r="I108" s="33"/>
      <c r="J108" s="14"/>
      <c r="K108" s="33"/>
      <c r="L108" s="14"/>
      <c r="M108" s="33"/>
      <c r="O108" s="33"/>
      <c r="P108" s="21"/>
      <c r="Q108" s="33"/>
      <c r="R108" s="21"/>
      <c r="S108" s="33"/>
      <c r="U108" s="33"/>
      <c r="V108" s="27"/>
      <c r="W108" s="33"/>
      <c r="X108" s="27"/>
      <c r="Y108" s="33"/>
    </row>
    <row r="109" spans="2:25">
      <c r="C109" s="9"/>
      <c r="D109" s="9"/>
      <c r="E109" s="9"/>
      <c r="F109" s="9"/>
      <c r="G109" s="9"/>
      <c r="I109" s="14"/>
      <c r="J109" s="14"/>
      <c r="K109" s="14"/>
      <c r="L109" s="14"/>
      <c r="M109" s="14"/>
      <c r="O109" s="21"/>
      <c r="P109" s="21"/>
      <c r="Q109" s="21"/>
      <c r="R109" s="21"/>
      <c r="S109" s="21"/>
      <c r="U109" s="27"/>
      <c r="V109" s="27"/>
      <c r="W109" s="27"/>
      <c r="X109" s="27"/>
      <c r="Y109" s="27"/>
    </row>
    <row r="110" spans="2:25">
      <c r="C110" s="9"/>
      <c r="D110" s="9"/>
      <c r="E110" s="9"/>
      <c r="F110" s="9"/>
      <c r="G110" s="9"/>
      <c r="I110" s="14"/>
      <c r="J110" s="14"/>
      <c r="K110" s="14"/>
      <c r="L110" s="14"/>
      <c r="M110" s="14"/>
      <c r="O110" s="21"/>
      <c r="P110" s="21"/>
      <c r="Q110" s="21"/>
      <c r="R110" s="21"/>
      <c r="S110" s="21"/>
      <c r="U110" s="27"/>
      <c r="V110" s="27"/>
      <c r="W110" s="27"/>
      <c r="X110" s="27"/>
      <c r="Y110" s="27"/>
    </row>
    <row r="111" spans="2:25">
      <c r="C111" s="9"/>
      <c r="D111" s="9"/>
      <c r="E111" s="9"/>
      <c r="F111" s="9"/>
      <c r="G111" s="9"/>
      <c r="I111" s="14"/>
      <c r="J111" s="14"/>
      <c r="K111" s="14"/>
      <c r="L111" s="14"/>
      <c r="M111" s="14"/>
      <c r="O111" s="21"/>
      <c r="P111" s="21"/>
      <c r="Q111" s="21"/>
      <c r="R111" s="21"/>
      <c r="S111" s="21"/>
      <c r="U111" s="27"/>
      <c r="V111" s="27"/>
      <c r="W111" s="27"/>
      <c r="X111" s="27"/>
      <c r="Y111" s="27"/>
    </row>
  </sheetData>
  <sortState xmlns:xlrd2="http://schemas.microsoft.com/office/spreadsheetml/2017/richdata2" ref="AA2:AA61">
    <sortCondition ref="AA2:AA61"/>
  </sortState>
  <phoneticPr fontId="25" type="noConversion"/>
  <dataValidations count="3">
    <dataValidation type="list" allowBlank="1" showInputMessage="1" showErrorMessage="1" sqref="G82 C82 C85 C88 E82 E85 E88 G85 G88 I82 I85 I88 K88 K85 K82 M82 M85 M88 O82 O85 O88 Q88 Q85 Q82 S82 S85 S88 U82 U85 U88 W82 W85 Y88 Y82 Y85 W88" xr:uid="{00000000-0002-0000-0100-000000000000}">
      <formula1>$AC$7:$AC$19</formula1>
    </dataValidation>
    <dataValidation allowBlank="1" showInputMessage="1" showErrorMessage="1" promptTitle="Instruction" prompt="Enter the total percentage of targeted minority borrowers (small farmers, farmer, indigenous people, displaced workers, persons with disability, urban poor)" sqref="I18 K18 M18 O18 Q18 S18 U18 W18 Y18" xr:uid="{00000000-0002-0000-0100-000001000000}"/>
    <dataValidation type="list" allowBlank="1" showInputMessage="1" showErrorMessage="1" sqref="C91 E97 E94 E91 C97 C94 G91 G94 G97 I91 I94 I97 K91 K94 K97 M91 M94 M97 O91 O94 O97 Q91 Q94 Q97 S91 S94 S97 U91 U94 U97 W91 W94 W97 Y91 Y94 Y97" xr:uid="{00000000-0002-0000-0100-000002000000}">
      <formula1>$AA$7:$AA$66</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4:N158"/>
  <sheetViews>
    <sheetView topLeftCell="B1" zoomScale="80" zoomScaleNormal="80" zoomScalePageLayoutView="80" workbookViewId="0">
      <pane xSplit="2" ySplit="8" topLeftCell="D9" activePane="bottomRight" state="frozen"/>
      <selection pane="bottomRight" activeCell="L142" sqref="L142"/>
      <selection pane="bottomLeft" activeCell="B7" sqref="B7"/>
      <selection pane="topRight" activeCell="C1" sqref="C1"/>
    </sheetView>
  </sheetViews>
  <sheetFormatPr defaultColWidth="8.85546875" defaultRowHeight="13.9"/>
  <cols>
    <col min="1" max="2" width="8.85546875" style="35"/>
    <col min="3" max="3" width="63.28515625" style="35" customWidth="1"/>
    <col min="4" max="4" width="28.7109375" style="35" customWidth="1"/>
    <col min="5" max="5" width="2.7109375" style="35" customWidth="1"/>
    <col min="6" max="6" width="31.42578125" style="35" customWidth="1"/>
    <col min="7" max="7" width="2.7109375" style="35" customWidth="1"/>
    <col min="8" max="8" width="31" style="35" customWidth="1"/>
    <col min="9" max="9" width="2.42578125" style="35" customWidth="1"/>
    <col min="10" max="10" width="30.85546875" style="35" customWidth="1"/>
    <col min="11" max="16384" width="8.85546875" style="35"/>
  </cols>
  <sheetData>
    <row r="4" spans="3:10">
      <c r="C4" s="37" t="s">
        <v>168</v>
      </c>
    </row>
    <row r="5" spans="3:10">
      <c r="C5" s="37"/>
    </row>
    <row r="6" spans="3:10">
      <c r="D6" s="9"/>
      <c r="F6" s="14"/>
      <c r="H6" s="9"/>
      <c r="J6" s="14"/>
    </row>
    <row r="7" spans="3:10">
      <c r="C7" s="37" t="s">
        <v>9</v>
      </c>
      <c r="D7" s="6" t="s">
        <v>169</v>
      </c>
      <c r="E7" s="47"/>
      <c r="F7" s="13" t="s">
        <v>170</v>
      </c>
      <c r="G7" s="47"/>
      <c r="H7" s="6" t="s">
        <v>171</v>
      </c>
      <c r="I7" s="47"/>
      <c r="J7" s="13" t="s">
        <v>172</v>
      </c>
    </row>
    <row r="8" spans="3:10">
      <c r="D8" s="7" t="s">
        <v>173</v>
      </c>
      <c r="E8" s="47"/>
      <c r="F8" s="15" t="s">
        <v>174</v>
      </c>
      <c r="G8" s="47"/>
      <c r="H8" s="7" t="s">
        <v>175</v>
      </c>
      <c r="I8" s="47"/>
      <c r="J8" s="15" t="s">
        <v>176</v>
      </c>
    </row>
    <row r="9" spans="3:10">
      <c r="D9" s="8"/>
      <c r="E9" s="48"/>
      <c r="F9" s="16"/>
      <c r="G9" s="48"/>
      <c r="H9" s="8"/>
      <c r="I9" s="48"/>
      <c r="J9" s="16"/>
    </row>
    <row r="10" spans="3:10">
      <c r="C10" s="45" t="s">
        <v>19</v>
      </c>
      <c r="D10" s="8"/>
      <c r="E10" s="48"/>
      <c r="F10" s="16"/>
      <c r="G10" s="48"/>
      <c r="H10" s="8"/>
      <c r="I10" s="48"/>
      <c r="J10" s="16"/>
    </row>
    <row r="11" spans="3:10">
      <c r="D11" s="8"/>
      <c r="E11" s="48"/>
      <c r="F11" s="16"/>
      <c r="G11" s="48"/>
      <c r="H11" s="8"/>
      <c r="I11" s="48"/>
      <c r="J11" s="16"/>
    </row>
    <row r="12" spans="3:10">
      <c r="C12" s="38" t="s">
        <v>26</v>
      </c>
      <c r="D12" s="9"/>
      <c r="F12" s="14"/>
      <c r="H12" s="9"/>
      <c r="J12" s="14"/>
    </row>
    <row r="13" spans="3:10">
      <c r="C13" s="55" t="s">
        <v>30</v>
      </c>
      <c r="D13" s="118">
        <v>0.7359</v>
      </c>
      <c r="F13" s="118">
        <v>0.73560000000000003</v>
      </c>
      <c r="H13" s="118">
        <v>0.73519999999999996</v>
      </c>
      <c r="J13" s="118">
        <v>0.7349</v>
      </c>
    </row>
    <row r="14" spans="3:10">
      <c r="C14" s="55" t="s">
        <v>34</v>
      </c>
      <c r="D14" s="118">
        <v>0.2641</v>
      </c>
      <c r="F14" s="118">
        <v>0.26440000000000002</v>
      </c>
      <c r="H14" s="118">
        <v>0.26479999999999998</v>
      </c>
      <c r="J14" s="118">
        <v>0.2651</v>
      </c>
    </row>
    <row r="15" spans="3:10">
      <c r="C15" s="55" t="s">
        <v>38</v>
      </c>
      <c r="D15" s="118">
        <v>0.86839999999999995</v>
      </c>
      <c r="F15" s="118">
        <v>0.86919999999999997</v>
      </c>
      <c r="H15" s="118">
        <v>0.87070000000000003</v>
      </c>
      <c r="J15" s="118">
        <v>0.87170000000000003</v>
      </c>
    </row>
    <row r="16" spans="3:10">
      <c r="C16" s="55" t="s">
        <v>41</v>
      </c>
      <c r="D16" s="118">
        <v>0.13159999999999999</v>
      </c>
      <c r="F16" s="118">
        <v>0.1308</v>
      </c>
      <c r="H16" s="118">
        <v>0.1293</v>
      </c>
      <c r="J16" s="118">
        <v>0.1283</v>
      </c>
    </row>
    <row r="17" spans="3:10">
      <c r="C17" s="39"/>
      <c r="D17" s="9"/>
      <c r="F17" s="14"/>
      <c r="H17" s="9"/>
      <c r="J17" s="14"/>
    </row>
    <row r="18" spans="3:10">
      <c r="C18" s="38" t="s">
        <v>46</v>
      </c>
      <c r="D18" s="118">
        <f>SUM(D19:D25)</f>
        <v>0.52710000000000012</v>
      </c>
      <c r="F18" s="118">
        <f>SUM(F19:F25)</f>
        <v>0.52249999999999996</v>
      </c>
      <c r="H18" s="118">
        <f>SUM(H19:H25)</f>
        <v>0.5161</v>
      </c>
      <c r="J18" s="118">
        <f>SUM(J19:J25)</f>
        <v>0.51340000000000008</v>
      </c>
    </row>
    <row r="19" spans="3:10">
      <c r="C19" s="55" t="s">
        <v>49</v>
      </c>
      <c r="D19" s="118">
        <v>0.18490000000000001</v>
      </c>
      <c r="F19" s="118">
        <v>0.17860000000000001</v>
      </c>
      <c r="H19" s="118">
        <v>0.1739</v>
      </c>
      <c r="J19" s="118">
        <v>0.17169999999999999</v>
      </c>
    </row>
    <row r="20" spans="3:10">
      <c r="C20" s="55" t="s">
        <v>51</v>
      </c>
      <c r="D20" s="118">
        <v>0.13420000000000001</v>
      </c>
      <c r="F20" s="118">
        <v>0.13639999999999999</v>
      </c>
      <c r="H20" s="118">
        <v>0.13400000000000001</v>
      </c>
      <c r="J20" s="118">
        <v>0.13350000000000001</v>
      </c>
    </row>
    <row r="21" spans="3:10">
      <c r="C21" s="55" t="s">
        <v>53</v>
      </c>
      <c r="D21" s="118">
        <v>5.7999999999999996E-3</v>
      </c>
      <c r="F21" s="118">
        <v>5.1999999999999998E-3</v>
      </c>
      <c r="H21" s="118">
        <v>4.7999999999999996E-3</v>
      </c>
      <c r="J21" s="118">
        <v>4.7000000000000002E-3</v>
      </c>
    </row>
    <row r="22" spans="3:10">
      <c r="C22" s="55" t="s">
        <v>55</v>
      </c>
      <c r="D22" s="118">
        <v>1.8499999999999999E-2</v>
      </c>
      <c r="F22" s="118">
        <v>1.78E-2</v>
      </c>
      <c r="H22" s="118">
        <v>1.7500000000000002E-2</v>
      </c>
      <c r="J22" s="118">
        <v>1.7399999999999999E-2</v>
      </c>
    </row>
    <row r="23" spans="3:10">
      <c r="C23" s="55" t="s">
        <v>57</v>
      </c>
      <c r="D23" s="118">
        <v>0.1086</v>
      </c>
      <c r="F23" s="118">
        <v>0.10780000000000001</v>
      </c>
      <c r="H23" s="118">
        <v>0.1079</v>
      </c>
      <c r="J23" s="118">
        <v>0.1081</v>
      </c>
    </row>
    <row r="24" spans="3:10" ht="18" customHeight="1">
      <c r="C24" s="55" t="s">
        <v>59</v>
      </c>
      <c r="D24" s="118">
        <v>2.9999999999999997E-4</v>
      </c>
      <c r="F24" s="118">
        <v>4.0000000000000002E-4</v>
      </c>
      <c r="H24" s="118">
        <v>4.0000000000000002E-4</v>
      </c>
      <c r="J24" s="118">
        <v>4.0000000000000002E-4</v>
      </c>
    </row>
    <row r="25" spans="3:10">
      <c r="C25" s="55" t="s">
        <v>61</v>
      </c>
      <c r="D25" s="118">
        <v>7.4800000000000005E-2</v>
      </c>
      <c r="F25" s="118">
        <v>7.6300000000000007E-2</v>
      </c>
      <c r="H25" s="118">
        <v>7.7600000000000002E-2</v>
      </c>
      <c r="J25" s="118">
        <v>7.7600000000000002E-2</v>
      </c>
    </row>
    <row r="26" spans="3:10">
      <c r="D26" s="9"/>
      <c r="F26" s="14"/>
      <c r="H26" s="9"/>
      <c r="J26" s="14"/>
    </row>
    <row r="27" spans="3:10" ht="27.6">
      <c r="C27" s="38" t="s">
        <v>64</v>
      </c>
      <c r="D27" s="129" t="s">
        <v>177</v>
      </c>
      <c r="F27" s="129" t="s">
        <v>178</v>
      </c>
      <c r="H27" s="129" t="s">
        <v>177</v>
      </c>
      <c r="J27" s="129" t="s">
        <v>177</v>
      </c>
    </row>
    <row r="28" spans="3:10">
      <c r="C28" s="44"/>
      <c r="D28" s="9"/>
      <c r="F28" s="14"/>
      <c r="H28" s="9"/>
      <c r="J28" s="14"/>
    </row>
    <row r="29" spans="3:10" ht="27.6">
      <c r="C29" s="1" t="s">
        <v>67</v>
      </c>
      <c r="D29" s="9"/>
      <c r="F29" s="14"/>
      <c r="H29" s="9"/>
      <c r="J29" s="14"/>
    </row>
    <row r="30" spans="3:10">
      <c r="C30" s="39" t="s">
        <v>69</v>
      </c>
      <c r="D30" s="118">
        <v>4.1200000000000001E-2</v>
      </c>
      <c r="F30" s="118">
        <v>3.2500000000000001E-2</v>
      </c>
      <c r="H30" s="118">
        <v>3.2599999999999997E-2</v>
      </c>
      <c r="J30" s="118">
        <v>2.93E-2</v>
      </c>
    </row>
    <row r="31" spans="3:10">
      <c r="C31" s="39" t="s">
        <v>71</v>
      </c>
      <c r="D31" s="118">
        <v>0.19839999999999999</v>
      </c>
      <c r="F31" s="118">
        <v>0.1744</v>
      </c>
      <c r="H31" s="118">
        <v>0.17710000000000001</v>
      </c>
      <c r="J31" s="118">
        <v>0.16669999999999999</v>
      </c>
    </row>
    <row r="32" spans="3:10">
      <c r="C32" s="39" t="s">
        <v>73</v>
      </c>
      <c r="D32" s="118">
        <v>0.51349999999999996</v>
      </c>
      <c r="F32" s="118">
        <v>0.48620000000000002</v>
      </c>
      <c r="H32" s="118">
        <v>0.49640000000000001</v>
      </c>
      <c r="J32" s="118">
        <v>0.48620000000000002</v>
      </c>
    </row>
    <row r="33" spans="3:10">
      <c r="C33" s="39"/>
      <c r="D33" s="9"/>
      <c r="F33" s="14"/>
      <c r="H33" s="9"/>
      <c r="J33" s="14"/>
    </row>
    <row r="34" spans="3:10">
      <c r="C34" s="44"/>
      <c r="D34" s="9"/>
      <c r="F34" s="14"/>
      <c r="H34" s="9"/>
      <c r="J34" s="14"/>
    </row>
    <row r="35" spans="3:10">
      <c r="C35" s="38" t="s">
        <v>179</v>
      </c>
      <c r="D35" s="164">
        <v>21918.42</v>
      </c>
      <c r="E35" s="105"/>
      <c r="F35" s="164">
        <v>21717.65</v>
      </c>
      <c r="G35" s="105"/>
      <c r="H35" s="164">
        <v>21667.18</v>
      </c>
      <c r="I35" s="105"/>
      <c r="J35" s="104">
        <v>21733.07</v>
      </c>
    </row>
    <row r="36" spans="3:10">
      <c r="C36" s="44"/>
      <c r="D36" s="9"/>
      <c r="F36" s="14"/>
      <c r="H36" s="9"/>
      <c r="J36" s="14"/>
    </row>
    <row r="37" spans="3:10">
      <c r="C37" s="44"/>
      <c r="D37" s="9"/>
      <c r="F37" s="14"/>
      <c r="H37" s="9"/>
      <c r="J37" s="14"/>
    </row>
    <row r="38" spans="3:10">
      <c r="C38" s="40" t="s">
        <v>81</v>
      </c>
      <c r="D38" s="118">
        <v>0.80420000000000003</v>
      </c>
      <c r="F38" s="118">
        <v>0.79620000000000002</v>
      </c>
      <c r="H38" s="3">
        <v>0.85</v>
      </c>
      <c r="J38" s="3">
        <v>0.82</v>
      </c>
    </row>
    <row r="39" spans="3:10">
      <c r="C39" s="41"/>
      <c r="D39" s="10"/>
      <c r="F39" s="17"/>
      <c r="H39" s="10"/>
      <c r="J39" s="17"/>
    </row>
    <row r="40" spans="3:10">
      <c r="C40" s="53" t="s">
        <v>84</v>
      </c>
      <c r="D40" s="50">
        <v>104949</v>
      </c>
      <c r="F40" s="50">
        <v>106265</v>
      </c>
      <c r="H40" s="50">
        <v>105622</v>
      </c>
      <c r="J40" s="50">
        <v>103396</v>
      </c>
    </row>
    <row r="41" spans="3:10">
      <c r="C41" s="53" t="s">
        <v>86</v>
      </c>
      <c r="D41" s="50">
        <v>94742</v>
      </c>
      <c r="F41" s="50">
        <v>97213</v>
      </c>
      <c r="H41" s="50">
        <v>100564</v>
      </c>
      <c r="J41" s="50">
        <v>100848</v>
      </c>
    </row>
    <row r="42" spans="3:10">
      <c r="C42" s="53" t="s">
        <v>88</v>
      </c>
      <c r="D42" s="50">
        <v>2032</v>
      </c>
      <c r="F42" s="50">
        <v>2068</v>
      </c>
      <c r="H42" s="50">
        <v>1758</v>
      </c>
      <c r="J42" s="50">
        <v>19084</v>
      </c>
    </row>
    <row r="43" spans="3:10">
      <c r="C43" s="53"/>
      <c r="D43" s="10"/>
      <c r="F43" s="17"/>
      <c r="H43" s="10"/>
      <c r="J43" s="17"/>
    </row>
    <row r="44" spans="3:10">
      <c r="C44" s="41"/>
      <c r="D44" s="10"/>
      <c r="F44" s="17"/>
      <c r="H44" s="10"/>
      <c r="J44" s="17"/>
    </row>
    <row r="45" spans="3:10">
      <c r="C45" s="42" t="s">
        <v>92</v>
      </c>
      <c r="D45" s="118">
        <v>0.86070000000000002</v>
      </c>
      <c r="F45" s="118">
        <v>0.85709999999999997</v>
      </c>
      <c r="H45" s="118">
        <v>0.87839999999999996</v>
      </c>
      <c r="J45" s="118">
        <v>0.86760000000000004</v>
      </c>
    </row>
    <row r="46" spans="3:10">
      <c r="C46" s="53" t="s">
        <v>94</v>
      </c>
      <c r="D46" s="50">
        <v>20882</v>
      </c>
      <c r="F46" s="50">
        <v>20778</v>
      </c>
      <c r="H46" s="50">
        <v>20348</v>
      </c>
      <c r="J46" s="50">
        <v>19885</v>
      </c>
    </row>
    <row r="47" spans="3:10">
      <c r="C47" s="53" t="s">
        <v>96</v>
      </c>
      <c r="D47" s="50">
        <v>18965</v>
      </c>
      <c r="F47" s="50">
        <v>19016</v>
      </c>
      <c r="H47" s="50">
        <v>18974</v>
      </c>
      <c r="J47" s="50">
        <v>18732</v>
      </c>
    </row>
    <row r="48" spans="3:10">
      <c r="C48" s="53" t="s">
        <v>98</v>
      </c>
      <c r="D48" s="50">
        <v>240</v>
      </c>
      <c r="F48" s="50">
        <v>210</v>
      </c>
      <c r="H48" s="50">
        <v>138</v>
      </c>
      <c r="J48" s="50">
        <v>1706</v>
      </c>
    </row>
    <row r="49" spans="3:10">
      <c r="C49" s="42"/>
      <c r="D49" s="10"/>
      <c r="F49" s="17"/>
      <c r="H49" s="10"/>
      <c r="J49" s="17"/>
    </row>
    <row r="50" spans="3:10">
      <c r="C50" s="42" t="s">
        <v>101</v>
      </c>
      <c r="D50" s="118">
        <v>0.67879999999999996</v>
      </c>
      <c r="F50" s="118">
        <v>0.69579999999999997</v>
      </c>
      <c r="H50" s="118">
        <v>0.90090000000000003</v>
      </c>
      <c r="J50" s="118">
        <v>0.73029999999999995</v>
      </c>
    </row>
    <row r="51" spans="3:10">
      <c r="C51" s="53" t="s">
        <v>103</v>
      </c>
      <c r="D51" s="50">
        <v>16672</v>
      </c>
      <c r="F51" s="50">
        <v>16474</v>
      </c>
      <c r="H51" s="50">
        <v>16989</v>
      </c>
      <c r="J51" s="50">
        <v>16307</v>
      </c>
    </row>
    <row r="52" spans="3:10">
      <c r="C52" s="53" t="s">
        <v>105</v>
      </c>
      <c r="D52" s="50">
        <v>12177</v>
      </c>
      <c r="F52" s="50">
        <v>12212</v>
      </c>
      <c r="H52" s="50">
        <v>12363</v>
      </c>
      <c r="J52" s="50">
        <v>12356</v>
      </c>
    </row>
    <row r="53" spans="3:10">
      <c r="C53" s="53" t="s">
        <v>107</v>
      </c>
      <c r="D53" s="50">
        <v>23</v>
      </c>
      <c r="F53" s="50">
        <v>154</v>
      </c>
      <c r="H53" s="50">
        <v>47</v>
      </c>
      <c r="J53" s="50">
        <v>612</v>
      </c>
    </row>
    <row r="54" spans="3:10">
      <c r="C54" s="42"/>
      <c r="D54" s="10"/>
      <c r="F54" s="17"/>
      <c r="H54" s="10"/>
      <c r="J54" s="17"/>
    </row>
    <row r="55" spans="3:10">
      <c r="C55" s="42" t="s">
        <v>110</v>
      </c>
      <c r="D55" s="118">
        <v>0.80289999999999995</v>
      </c>
      <c r="F55" s="118">
        <v>0.81269999999999998</v>
      </c>
      <c r="H55" s="118">
        <v>0.84230000000000005</v>
      </c>
      <c r="J55" s="118">
        <v>0.8407</v>
      </c>
    </row>
    <row r="56" spans="3:10">
      <c r="C56" s="53" t="s">
        <v>112</v>
      </c>
      <c r="D56" s="50">
        <v>61059</v>
      </c>
      <c r="F56" s="50">
        <v>60254</v>
      </c>
      <c r="H56" s="50">
        <v>59818</v>
      </c>
      <c r="J56" s="50">
        <v>59148</v>
      </c>
    </row>
    <row r="57" spans="3:10">
      <c r="C57" s="53" t="s">
        <v>114</v>
      </c>
      <c r="D57" s="50">
        <v>56560</v>
      </c>
      <c r="F57" s="50">
        <v>58895</v>
      </c>
      <c r="H57" s="50">
        <v>62031</v>
      </c>
      <c r="J57" s="50">
        <v>62774</v>
      </c>
    </row>
    <row r="58" spans="3:10">
      <c r="C58" s="53" t="s">
        <v>116</v>
      </c>
      <c r="D58" s="50">
        <v>1622</v>
      </c>
      <c r="F58" s="50">
        <v>1551</v>
      </c>
      <c r="H58" s="50">
        <v>1476</v>
      </c>
      <c r="J58" s="50">
        <v>15522</v>
      </c>
    </row>
    <row r="59" spans="3:10">
      <c r="D59" s="9"/>
      <c r="F59" s="14"/>
      <c r="H59" s="9"/>
      <c r="J59" s="14"/>
    </row>
    <row r="60" spans="3:10">
      <c r="C60" s="45" t="s">
        <v>120</v>
      </c>
      <c r="D60" s="9"/>
      <c r="F60" s="14"/>
      <c r="H60" s="9"/>
      <c r="J60" s="14"/>
    </row>
    <row r="61" spans="3:10" s="36" customFormat="1">
      <c r="C61" s="43"/>
      <c r="D61" s="11"/>
      <c r="F61" s="18"/>
      <c r="H61" s="11"/>
      <c r="J61" s="18"/>
    </row>
    <row r="62" spans="3:10">
      <c r="C62" s="38" t="s">
        <v>123</v>
      </c>
      <c r="D62" s="3">
        <v>1</v>
      </c>
      <c r="F62" s="3">
        <v>1</v>
      </c>
      <c r="H62" s="118">
        <v>1</v>
      </c>
      <c r="J62" s="3">
        <v>1</v>
      </c>
    </row>
    <row r="63" spans="3:10">
      <c r="C63" s="44"/>
      <c r="D63" s="9"/>
      <c r="F63" s="14"/>
      <c r="H63" s="9"/>
      <c r="J63" s="14"/>
    </row>
    <row r="64" spans="3:10">
      <c r="C64" s="55" t="s">
        <v>126</v>
      </c>
      <c r="D64" s="50">
        <v>3</v>
      </c>
      <c r="F64" s="50">
        <v>7</v>
      </c>
      <c r="H64" s="50">
        <v>2</v>
      </c>
      <c r="J64" s="50">
        <v>2</v>
      </c>
    </row>
    <row r="65" spans="3:10">
      <c r="C65" s="55" t="s">
        <v>128</v>
      </c>
      <c r="D65" s="50">
        <v>3</v>
      </c>
      <c r="F65" s="50">
        <v>5</v>
      </c>
      <c r="H65" s="50">
        <v>2</v>
      </c>
      <c r="J65" s="50">
        <v>2</v>
      </c>
    </row>
    <row r="66" spans="3:10">
      <c r="C66" s="55"/>
      <c r="D66" s="11"/>
      <c r="E66" s="36"/>
      <c r="F66" s="18"/>
      <c r="G66" s="36"/>
      <c r="H66" s="11"/>
      <c r="I66" s="36"/>
      <c r="J66" s="18"/>
    </row>
    <row r="67" spans="3:10" ht="18.75" customHeight="1">
      <c r="C67" s="39" t="s">
        <v>180</v>
      </c>
      <c r="D67" s="9" t="s">
        <v>139</v>
      </c>
      <c r="F67" s="50"/>
      <c r="H67" s="50"/>
      <c r="J67" s="50"/>
    </row>
    <row r="68" spans="3:10">
      <c r="C68" s="39"/>
      <c r="D68" s="181" t="s">
        <v>22</v>
      </c>
      <c r="E68" s="179"/>
      <c r="F68" s="180"/>
      <c r="G68" s="179"/>
      <c r="H68" s="180" t="s">
        <v>22</v>
      </c>
      <c r="I68" s="179"/>
      <c r="J68" s="180"/>
    </row>
    <row r="69" spans="3:10" ht="27.6">
      <c r="C69" s="39"/>
      <c r="D69" s="181" t="s">
        <v>181</v>
      </c>
      <c r="E69" s="179"/>
      <c r="F69" s="180" t="s">
        <v>18</v>
      </c>
      <c r="G69" s="179"/>
      <c r="H69" s="181" t="s">
        <v>181</v>
      </c>
      <c r="I69" s="179"/>
      <c r="J69" s="180" t="s">
        <v>18</v>
      </c>
    </row>
    <row r="70" spans="3:10">
      <c r="C70" s="39"/>
      <c r="D70" s="33" t="s">
        <v>182</v>
      </c>
      <c r="E70" s="179"/>
      <c r="F70" s="180"/>
      <c r="G70" s="179"/>
      <c r="H70" s="180"/>
      <c r="I70" s="179"/>
      <c r="J70" s="180"/>
    </row>
    <row r="71" spans="3:10">
      <c r="C71" s="39"/>
      <c r="D71" s="182"/>
      <c r="E71" s="179"/>
      <c r="F71" s="183"/>
      <c r="G71" s="179"/>
      <c r="H71" s="183"/>
      <c r="I71" s="179"/>
      <c r="J71" s="183"/>
    </row>
    <row r="72" spans="3:10">
      <c r="C72" s="39"/>
      <c r="D72" s="182" t="s">
        <v>140</v>
      </c>
      <c r="E72" s="179"/>
      <c r="F72" s="183"/>
      <c r="G72" s="179"/>
      <c r="H72" s="183"/>
      <c r="I72" s="179"/>
      <c r="J72" s="183"/>
    </row>
    <row r="73" spans="3:10">
      <c r="C73" s="39"/>
      <c r="D73" s="180"/>
      <c r="E73" s="179"/>
      <c r="F73" s="181"/>
      <c r="G73" s="179"/>
      <c r="H73" s="180"/>
      <c r="I73" s="179"/>
      <c r="J73" s="180" t="s">
        <v>25</v>
      </c>
    </row>
    <row r="74" spans="3:10" ht="27.6">
      <c r="C74" s="39"/>
      <c r="D74" s="180"/>
      <c r="E74" s="179"/>
      <c r="F74" s="181" t="s">
        <v>181</v>
      </c>
      <c r="G74" s="179"/>
      <c r="H74" s="180"/>
      <c r="I74" s="179"/>
      <c r="J74" s="180"/>
    </row>
    <row r="75" spans="3:10">
      <c r="C75" s="39"/>
      <c r="D75" s="182"/>
      <c r="E75" s="179"/>
      <c r="F75" s="183"/>
      <c r="G75" s="179"/>
      <c r="H75" s="183"/>
      <c r="I75" s="179"/>
      <c r="J75" s="183"/>
    </row>
    <row r="76" spans="3:10">
      <c r="C76" s="39"/>
      <c r="D76" s="182" t="s">
        <v>141</v>
      </c>
      <c r="E76" s="179"/>
      <c r="F76" s="183"/>
      <c r="G76" s="179"/>
      <c r="H76" s="183"/>
      <c r="I76" s="179"/>
      <c r="J76" s="183"/>
    </row>
    <row r="77" spans="3:10">
      <c r="C77" s="39"/>
      <c r="D77" s="180"/>
      <c r="E77" s="179"/>
      <c r="F77" s="180" t="s">
        <v>33</v>
      </c>
      <c r="G77" s="179"/>
      <c r="H77" s="180"/>
      <c r="I77" s="179"/>
      <c r="J77" s="180" t="s">
        <v>15</v>
      </c>
    </row>
    <row r="78" spans="3:10">
      <c r="C78" s="39"/>
      <c r="D78" s="180"/>
      <c r="E78" s="179"/>
      <c r="F78" s="180" t="s">
        <v>182</v>
      </c>
      <c r="G78" s="179"/>
      <c r="H78" s="180"/>
      <c r="I78" s="179"/>
      <c r="J78" s="180"/>
    </row>
    <row r="79" spans="3:10">
      <c r="C79" s="55"/>
      <c r="D79" s="11"/>
      <c r="F79" s="50"/>
      <c r="H79" s="50"/>
      <c r="J79" s="50"/>
    </row>
    <row r="80" spans="3:10">
      <c r="D80" s="9"/>
      <c r="F80" s="14"/>
      <c r="H80" s="9"/>
      <c r="J80" s="14"/>
    </row>
    <row r="81" spans="3:10">
      <c r="C81" s="38" t="s">
        <v>130</v>
      </c>
      <c r="D81" s="3">
        <v>0.92610000000000003</v>
      </c>
      <c r="F81" s="118">
        <v>0.91390000000000005</v>
      </c>
      <c r="H81" s="118">
        <v>0.94810000000000005</v>
      </c>
      <c r="J81" s="118">
        <v>0.88859999999999995</v>
      </c>
    </row>
    <row r="82" spans="3:10">
      <c r="C82" s="44"/>
      <c r="D82" s="9"/>
      <c r="F82" s="14"/>
      <c r="H82" s="9"/>
      <c r="J82" s="14"/>
    </row>
    <row r="83" spans="3:10">
      <c r="C83" s="53" t="s">
        <v>131</v>
      </c>
      <c r="D83" s="4">
        <v>812</v>
      </c>
      <c r="F83" s="4">
        <v>801</v>
      </c>
      <c r="H83" s="4">
        <v>751</v>
      </c>
      <c r="J83" s="4">
        <v>781</v>
      </c>
    </row>
    <row r="84" spans="3:10">
      <c r="C84" s="53" t="s">
        <v>132</v>
      </c>
      <c r="D84" s="4">
        <v>763</v>
      </c>
      <c r="F84" s="4">
        <v>756</v>
      </c>
      <c r="H84" s="4">
        <v>754</v>
      </c>
      <c r="J84" s="4">
        <v>745</v>
      </c>
    </row>
    <row r="85" spans="3:10">
      <c r="C85" s="53" t="s">
        <v>133</v>
      </c>
      <c r="D85" s="111">
        <v>10</v>
      </c>
      <c r="F85" s="4">
        <v>24</v>
      </c>
      <c r="H85" s="4">
        <v>21</v>
      </c>
      <c r="J85" s="4">
        <v>48</v>
      </c>
    </row>
    <row r="86" spans="3:10">
      <c r="C86" s="53"/>
      <c r="D86" s="9"/>
      <c r="F86" s="17"/>
      <c r="G86" s="121"/>
      <c r="H86" s="17"/>
      <c r="I86" s="121"/>
      <c r="J86" s="17"/>
    </row>
    <row r="87" spans="3:10">
      <c r="C87" s="38" t="s">
        <v>183</v>
      </c>
      <c r="D87" s="118">
        <v>0.14560000000000001</v>
      </c>
      <c r="F87" s="162">
        <v>0.1593</v>
      </c>
      <c r="H87" s="118">
        <v>0.1368</v>
      </c>
      <c r="J87" s="118">
        <v>0.15490000000000001</v>
      </c>
    </row>
    <row r="88" spans="3:10">
      <c r="C88" s="44"/>
      <c r="D88" s="9"/>
      <c r="F88" s="14"/>
      <c r="H88" s="9"/>
      <c r="J88" s="14"/>
    </row>
    <row r="89" spans="3:10">
      <c r="C89" s="55" t="s">
        <v>184</v>
      </c>
      <c r="D89" s="33">
        <v>28</v>
      </c>
      <c r="F89" s="33">
        <v>54</v>
      </c>
      <c r="H89" s="33">
        <v>27</v>
      </c>
      <c r="J89" s="33">
        <v>118</v>
      </c>
    </row>
    <row r="90" spans="3:10">
      <c r="C90" s="55" t="s">
        <v>185</v>
      </c>
      <c r="D90" s="33">
        <v>812</v>
      </c>
      <c r="F90" s="33">
        <v>801</v>
      </c>
      <c r="H90" s="33">
        <v>751</v>
      </c>
      <c r="J90" s="33">
        <f>J83</f>
        <v>781</v>
      </c>
    </row>
    <row r="91" spans="3:10">
      <c r="C91" s="55" t="s">
        <v>186</v>
      </c>
      <c r="D91" s="33">
        <v>763</v>
      </c>
      <c r="F91" s="33">
        <v>756</v>
      </c>
      <c r="H91" s="33">
        <v>754</v>
      </c>
      <c r="J91" s="33">
        <f>J84</f>
        <v>745</v>
      </c>
    </row>
    <row r="92" spans="3:10">
      <c r="C92" s="53"/>
      <c r="D92" s="9"/>
      <c r="F92" s="14"/>
      <c r="H92" s="9"/>
      <c r="J92" s="14"/>
    </row>
    <row r="93" spans="3:10">
      <c r="C93" s="53" t="s">
        <v>187</v>
      </c>
      <c r="D93" s="119">
        <v>8.7599999999999997E-2</v>
      </c>
      <c r="F93" s="122">
        <v>0.11559999999999999</v>
      </c>
      <c r="H93" s="122">
        <v>0.1249</v>
      </c>
      <c r="J93" s="119">
        <v>0.1431</v>
      </c>
    </row>
    <row r="94" spans="3:10">
      <c r="C94" s="53" t="s">
        <v>188</v>
      </c>
      <c r="D94" s="119">
        <v>5.8000000000000003E-2</v>
      </c>
      <c r="F94" s="122">
        <v>4.3700000000000003E-2</v>
      </c>
      <c r="H94" s="122">
        <v>1.1900000000000001E-2</v>
      </c>
      <c r="J94" s="119">
        <v>1.18E-2</v>
      </c>
    </row>
    <row r="95" spans="3:10">
      <c r="C95" s="53"/>
      <c r="D95" s="9"/>
      <c r="F95" s="14"/>
      <c r="H95" s="9"/>
      <c r="J95" s="14"/>
    </row>
    <row r="96" spans="3:10">
      <c r="C96" s="39" t="s">
        <v>189</v>
      </c>
      <c r="D96" s="9" t="s">
        <v>190</v>
      </c>
      <c r="F96" s="14" t="s">
        <v>190</v>
      </c>
      <c r="H96" s="9" t="s">
        <v>190</v>
      </c>
      <c r="J96" s="14" t="s">
        <v>190</v>
      </c>
    </row>
    <row r="97" spans="3:14">
      <c r="C97" s="53"/>
      <c r="D97" s="33" t="s">
        <v>191</v>
      </c>
      <c r="F97" s="33" t="s">
        <v>191</v>
      </c>
      <c r="H97" s="33" t="s">
        <v>191</v>
      </c>
      <c r="J97" s="33" t="s">
        <v>192</v>
      </c>
    </row>
    <row r="98" spans="3:14">
      <c r="C98" s="53"/>
      <c r="D98" s="9"/>
      <c r="F98" s="14"/>
      <c r="H98" s="9"/>
      <c r="J98" s="14"/>
    </row>
    <row r="99" spans="3:14">
      <c r="C99" s="53"/>
      <c r="D99" s="9" t="s">
        <v>193</v>
      </c>
      <c r="F99" s="14" t="s">
        <v>193</v>
      </c>
      <c r="H99" s="9" t="s">
        <v>193</v>
      </c>
      <c r="J99" s="14" t="s">
        <v>193</v>
      </c>
    </row>
    <row r="100" spans="3:14">
      <c r="C100" s="53"/>
      <c r="D100" s="33" t="s">
        <v>194</v>
      </c>
      <c r="F100" s="33" t="s">
        <v>195</v>
      </c>
      <c r="H100" s="33" t="s">
        <v>195</v>
      </c>
      <c r="J100" s="33" t="s">
        <v>191</v>
      </c>
    </row>
    <row r="101" spans="3:14">
      <c r="C101" s="53"/>
      <c r="D101" s="9"/>
      <c r="F101" s="14"/>
      <c r="H101" s="9"/>
      <c r="J101" s="14"/>
    </row>
    <row r="102" spans="3:14">
      <c r="C102" s="53"/>
      <c r="D102" s="9" t="s">
        <v>196</v>
      </c>
      <c r="F102" s="14" t="s">
        <v>196</v>
      </c>
      <c r="H102" s="9" t="s">
        <v>196</v>
      </c>
      <c r="J102" s="14" t="s">
        <v>196</v>
      </c>
    </row>
    <row r="103" spans="3:14">
      <c r="C103" s="53"/>
      <c r="D103" s="33" t="s">
        <v>197</v>
      </c>
      <c r="F103" s="33" t="s">
        <v>198</v>
      </c>
      <c r="H103" s="33" t="s">
        <v>199</v>
      </c>
      <c r="J103" s="33" t="s">
        <v>200</v>
      </c>
    </row>
    <row r="104" spans="3:14">
      <c r="C104" s="42"/>
      <c r="D104" s="9"/>
      <c r="F104" s="14"/>
      <c r="H104" s="9"/>
      <c r="J104" s="14"/>
    </row>
    <row r="105" spans="3:14" ht="21" customHeight="1">
      <c r="C105" s="38" t="s">
        <v>201</v>
      </c>
      <c r="D105" s="33">
        <v>2</v>
      </c>
      <c r="F105" s="33">
        <v>1</v>
      </c>
      <c r="H105" s="33">
        <v>1.5</v>
      </c>
      <c r="J105" s="33">
        <v>1</v>
      </c>
    </row>
    <row r="106" spans="3:14">
      <c r="C106" s="42"/>
      <c r="D106" s="9"/>
      <c r="F106" s="14"/>
      <c r="H106" s="9"/>
      <c r="J106" s="14"/>
    </row>
    <row r="107" spans="3:14">
      <c r="C107" s="39"/>
      <c r="D107" s="9"/>
      <c r="F107" s="14"/>
      <c r="H107" s="9"/>
      <c r="J107" s="14"/>
    </row>
    <row r="108" spans="3:14">
      <c r="C108" s="45" t="s">
        <v>134</v>
      </c>
      <c r="D108" s="9"/>
      <c r="F108" s="14"/>
      <c r="H108" s="9"/>
      <c r="J108" s="14"/>
    </row>
    <row r="109" spans="3:14">
      <c r="D109" s="9"/>
      <c r="F109" s="14"/>
      <c r="H109" s="9"/>
      <c r="J109" s="14"/>
    </row>
    <row r="110" spans="3:14">
      <c r="C110" s="38" t="s">
        <v>135</v>
      </c>
      <c r="D110" s="3">
        <v>1</v>
      </c>
      <c r="F110" s="3">
        <f>F113/F112</f>
        <v>0.9285714285714286</v>
      </c>
      <c r="H110" s="3">
        <v>1</v>
      </c>
      <c r="J110" s="3">
        <f>J113/J112</f>
        <v>0.83333333333333337</v>
      </c>
    </row>
    <row r="111" spans="3:14">
      <c r="D111" s="9"/>
      <c r="F111" s="14"/>
      <c r="H111" s="9"/>
      <c r="J111" s="14"/>
      <c r="N111" s="115"/>
    </row>
    <row r="112" spans="3:14">
      <c r="C112" s="39" t="s">
        <v>136</v>
      </c>
      <c r="D112" s="4">
        <v>6</v>
      </c>
      <c r="F112" s="50">
        <v>14</v>
      </c>
      <c r="H112" s="50">
        <v>17</v>
      </c>
      <c r="J112" s="50">
        <v>6</v>
      </c>
    </row>
    <row r="113" spans="3:10">
      <c r="C113" s="39" t="s">
        <v>137</v>
      </c>
      <c r="D113" s="4">
        <v>6</v>
      </c>
      <c r="F113" s="50">
        <v>13</v>
      </c>
      <c r="H113" s="50">
        <v>17</v>
      </c>
      <c r="J113" s="50">
        <v>5</v>
      </c>
    </row>
    <row r="114" spans="3:10">
      <c r="C114" s="39"/>
      <c r="D114" s="9"/>
      <c r="F114" s="14"/>
      <c r="H114" s="9"/>
      <c r="J114" s="14"/>
    </row>
    <row r="115" spans="3:10">
      <c r="C115" s="39" t="s">
        <v>138</v>
      </c>
      <c r="D115" s="9" t="s">
        <v>139</v>
      </c>
      <c r="F115" s="14" t="s">
        <v>139</v>
      </c>
      <c r="H115" s="9" t="s">
        <v>139</v>
      </c>
      <c r="J115" s="14" t="s">
        <v>139</v>
      </c>
    </row>
    <row r="116" spans="3:10">
      <c r="C116" s="39"/>
      <c r="D116" s="33" t="s">
        <v>36</v>
      </c>
      <c r="F116" s="33" t="s">
        <v>14</v>
      </c>
      <c r="H116" s="33" t="s">
        <v>14</v>
      </c>
      <c r="J116" s="33" t="s">
        <v>11</v>
      </c>
    </row>
    <row r="117" spans="3:10">
      <c r="C117" s="39"/>
      <c r="D117" s="33"/>
      <c r="F117" s="33"/>
      <c r="H117" s="33"/>
      <c r="J117" s="33" t="s">
        <v>36</v>
      </c>
    </row>
    <row r="118" spans="3:10">
      <c r="C118" s="39"/>
      <c r="D118" s="33"/>
      <c r="F118" s="33"/>
      <c r="H118" s="33"/>
      <c r="J118" s="33" t="s">
        <v>182</v>
      </c>
    </row>
    <row r="119" spans="3:10">
      <c r="C119" s="39"/>
      <c r="D119" s="9"/>
      <c r="F119" s="14"/>
      <c r="H119" s="9"/>
      <c r="J119" s="14"/>
    </row>
    <row r="120" spans="3:10">
      <c r="C120" s="39"/>
      <c r="D120" s="9" t="s">
        <v>140</v>
      </c>
      <c r="F120" s="14" t="s">
        <v>140</v>
      </c>
      <c r="H120" s="9" t="s">
        <v>140</v>
      </c>
      <c r="J120" s="14" t="s">
        <v>140</v>
      </c>
    </row>
    <row r="121" spans="3:10">
      <c r="C121" s="39"/>
      <c r="D121" s="33" t="s">
        <v>14</v>
      </c>
      <c r="F121" s="33" t="s">
        <v>36</v>
      </c>
      <c r="H121" s="33" t="s">
        <v>36</v>
      </c>
      <c r="J121" s="33"/>
    </row>
    <row r="122" spans="3:10">
      <c r="C122" s="39"/>
      <c r="D122" s="9"/>
      <c r="F122" s="14"/>
      <c r="H122" s="9"/>
      <c r="J122" s="14"/>
    </row>
    <row r="123" spans="3:10">
      <c r="C123" s="39"/>
      <c r="D123" s="9" t="s">
        <v>141</v>
      </c>
      <c r="F123" s="14" t="s">
        <v>141</v>
      </c>
      <c r="H123" s="9" t="s">
        <v>141</v>
      </c>
      <c r="J123" s="14" t="s">
        <v>141</v>
      </c>
    </row>
    <row r="124" spans="3:10">
      <c r="C124" s="39"/>
      <c r="D124" s="33" t="s">
        <v>11</v>
      </c>
      <c r="F124" s="33" t="s">
        <v>43</v>
      </c>
      <c r="H124" s="33" t="s">
        <v>43</v>
      </c>
      <c r="J124" s="33"/>
    </row>
    <row r="125" spans="3:10">
      <c r="C125" s="39"/>
      <c r="D125" s="33"/>
      <c r="F125" s="33" t="s">
        <v>11</v>
      </c>
      <c r="H125" s="33" t="s">
        <v>11</v>
      </c>
      <c r="J125" s="33"/>
    </row>
    <row r="126" spans="3:10">
      <c r="C126" s="39"/>
      <c r="D126" s="9"/>
      <c r="F126" s="14"/>
      <c r="H126" s="9"/>
      <c r="J126" s="14"/>
    </row>
    <row r="127" spans="3:10">
      <c r="C127" s="46" t="s">
        <v>142</v>
      </c>
      <c r="D127" s="9" t="s">
        <v>143</v>
      </c>
      <c r="F127" s="14" t="s">
        <v>143</v>
      </c>
      <c r="H127" s="9" t="s">
        <v>143</v>
      </c>
      <c r="J127" s="14" t="s">
        <v>143</v>
      </c>
    </row>
    <row r="128" spans="3:10">
      <c r="C128" s="2"/>
      <c r="D128" s="33" t="s">
        <v>104</v>
      </c>
      <c r="F128" s="33" t="s">
        <v>91</v>
      </c>
      <c r="H128" s="33" t="s">
        <v>90</v>
      </c>
      <c r="J128" s="33" t="s">
        <v>66</v>
      </c>
    </row>
    <row r="129" spans="3:10" ht="69">
      <c r="C129" s="2"/>
      <c r="D129" s="33"/>
      <c r="F129" s="33"/>
      <c r="H129" s="133" t="s">
        <v>202</v>
      </c>
      <c r="J129" s="181" t="s">
        <v>203</v>
      </c>
    </row>
    <row r="130" spans="3:10">
      <c r="D130" s="9"/>
      <c r="F130" s="14"/>
      <c r="H130" s="9"/>
      <c r="J130" s="14"/>
    </row>
    <row r="131" spans="3:10">
      <c r="D131" s="9" t="s">
        <v>144</v>
      </c>
      <c r="F131" s="14" t="s">
        <v>144</v>
      </c>
      <c r="H131" s="9" t="s">
        <v>144</v>
      </c>
      <c r="J131" s="14" t="s">
        <v>144</v>
      </c>
    </row>
    <row r="132" spans="3:10">
      <c r="D132" s="33" t="s">
        <v>90</v>
      </c>
      <c r="F132" s="33" t="s">
        <v>50</v>
      </c>
      <c r="H132" s="33"/>
      <c r="J132" s="33"/>
    </row>
    <row r="133" spans="3:10" ht="27.6">
      <c r="D133" s="33" t="s">
        <v>204</v>
      </c>
      <c r="F133" s="133" t="s">
        <v>205</v>
      </c>
      <c r="H133" s="33"/>
      <c r="J133" s="33"/>
    </row>
    <row r="134" spans="3:10">
      <c r="D134" s="9"/>
      <c r="F134" s="14"/>
      <c r="H134" s="9"/>
      <c r="J134" s="14"/>
    </row>
    <row r="135" spans="3:10">
      <c r="D135" s="9" t="s">
        <v>145</v>
      </c>
      <c r="F135" s="14" t="s">
        <v>145</v>
      </c>
      <c r="H135" s="9" t="s">
        <v>145</v>
      </c>
      <c r="J135" s="14" t="s">
        <v>145</v>
      </c>
    </row>
    <row r="136" spans="3:10">
      <c r="D136" s="33"/>
      <c r="F136" s="33"/>
      <c r="H136" s="33"/>
      <c r="J136" s="33"/>
    </row>
    <row r="137" spans="3:10">
      <c r="D137" s="9"/>
      <c r="F137" s="14"/>
      <c r="H137" s="9"/>
      <c r="J137" s="14"/>
    </row>
    <row r="138" spans="3:10">
      <c r="C138" s="46" t="s">
        <v>146</v>
      </c>
      <c r="D138" s="9" t="s">
        <v>147</v>
      </c>
      <c r="F138" s="14" t="s">
        <v>147</v>
      </c>
      <c r="H138" s="9" t="s">
        <v>147</v>
      </c>
      <c r="J138" s="14" t="s">
        <v>147</v>
      </c>
    </row>
    <row r="139" spans="3:10" ht="27.6">
      <c r="D139" s="180" t="s">
        <v>206</v>
      </c>
      <c r="E139" s="179"/>
      <c r="F139" s="180" t="s">
        <v>207</v>
      </c>
      <c r="G139" s="179"/>
      <c r="H139" s="181" t="s">
        <v>208</v>
      </c>
      <c r="I139" s="179"/>
      <c r="J139" s="181" t="s">
        <v>209</v>
      </c>
    </row>
    <row r="140" spans="3:10">
      <c r="D140" s="9"/>
      <c r="F140" s="14"/>
      <c r="H140" s="9"/>
      <c r="J140" s="14"/>
    </row>
    <row r="141" spans="3:10">
      <c r="D141" s="9" t="s">
        <v>154</v>
      </c>
      <c r="F141" s="14" t="s">
        <v>154</v>
      </c>
      <c r="H141" s="9" t="s">
        <v>154</v>
      </c>
      <c r="J141" s="14" t="s">
        <v>154</v>
      </c>
    </row>
    <row r="142" spans="3:10" ht="41.45">
      <c r="D142" s="180" t="s">
        <v>210</v>
      </c>
      <c r="E142" s="179"/>
      <c r="F142" s="181" t="s">
        <v>211</v>
      </c>
      <c r="G142" s="179"/>
      <c r="H142" s="181" t="s">
        <v>212</v>
      </c>
      <c r="I142" s="179"/>
      <c r="J142" s="180" t="s">
        <v>213</v>
      </c>
    </row>
    <row r="143" spans="3:10">
      <c r="D143" s="9"/>
      <c r="F143" s="14"/>
      <c r="H143" s="9"/>
      <c r="J143" s="14"/>
    </row>
    <row r="144" spans="3:10">
      <c r="D144" s="9" t="s">
        <v>148</v>
      </c>
      <c r="F144" s="14" t="s">
        <v>148</v>
      </c>
      <c r="H144" s="9" t="s">
        <v>148</v>
      </c>
      <c r="J144" s="14" t="s">
        <v>148</v>
      </c>
    </row>
    <row r="145" spans="3:10">
      <c r="D145" s="33" t="s">
        <v>213</v>
      </c>
      <c r="F145" s="33" t="s">
        <v>213</v>
      </c>
      <c r="H145" s="33" t="s">
        <v>213</v>
      </c>
      <c r="J145" s="33" t="s">
        <v>213</v>
      </c>
    </row>
    <row r="146" spans="3:10">
      <c r="D146" s="9"/>
      <c r="F146" s="14"/>
      <c r="H146" s="9"/>
      <c r="J146" s="14"/>
    </row>
    <row r="147" spans="3:10">
      <c r="C147" s="38" t="s">
        <v>167</v>
      </c>
      <c r="D147" s="33" t="s">
        <v>213</v>
      </c>
      <c r="F147" s="33" t="s">
        <v>213</v>
      </c>
      <c r="H147" s="33" t="s">
        <v>213</v>
      </c>
      <c r="J147" s="33" t="s">
        <v>213</v>
      </c>
    </row>
    <row r="148" spans="3:10">
      <c r="D148" s="9"/>
      <c r="F148" s="14"/>
      <c r="H148" s="9"/>
      <c r="J148" s="14"/>
    </row>
    <row r="149" spans="3:10">
      <c r="C149" s="45" t="s">
        <v>214</v>
      </c>
      <c r="D149" s="9"/>
      <c r="F149" s="14"/>
      <c r="H149" s="9"/>
      <c r="J149" s="14"/>
    </row>
    <row r="150" spans="3:10">
      <c r="D150" s="9"/>
      <c r="F150" s="14"/>
      <c r="H150" s="9"/>
      <c r="J150" s="14"/>
    </row>
    <row r="151" spans="3:10" ht="32.25" customHeight="1">
      <c r="C151" s="38" t="s">
        <v>215</v>
      </c>
      <c r="D151" s="116">
        <v>-7.3499999999999996E-2</v>
      </c>
      <c r="F151" s="119">
        <v>-9.6000000000000002E-2</v>
      </c>
      <c r="H151" s="119">
        <v>-9.9299999999999999E-2</v>
      </c>
      <c r="J151" s="119">
        <v>-0.1074</v>
      </c>
    </row>
    <row r="152" spans="3:10">
      <c r="D152" s="9"/>
      <c r="F152" s="14"/>
      <c r="H152" s="9"/>
      <c r="J152" s="14"/>
    </row>
    <row r="153" spans="3:10">
      <c r="D153" s="9"/>
      <c r="F153" s="14"/>
      <c r="H153" s="9"/>
      <c r="J153" s="14"/>
    </row>
    <row r="154" spans="3:10">
      <c r="C154" s="45" t="s">
        <v>216</v>
      </c>
      <c r="D154" s="9"/>
      <c r="F154" s="14"/>
      <c r="H154" s="9"/>
      <c r="J154" s="14"/>
    </row>
    <row r="155" spans="3:10">
      <c r="D155" s="9"/>
      <c r="F155" s="14"/>
      <c r="H155" s="9"/>
      <c r="J155" s="14"/>
    </row>
    <row r="156" spans="3:10" ht="24.75" customHeight="1">
      <c r="C156" s="38" t="s">
        <v>217</v>
      </c>
      <c r="D156" s="33">
        <v>763</v>
      </c>
      <c r="F156" s="33">
        <v>756</v>
      </c>
      <c r="H156" s="33">
        <v>751</v>
      </c>
      <c r="J156" s="33">
        <v>745</v>
      </c>
    </row>
    <row r="157" spans="3:10">
      <c r="D157" s="9"/>
      <c r="F157" s="14"/>
      <c r="H157" s="9"/>
      <c r="J157" s="14"/>
    </row>
    <row r="158" spans="3:10">
      <c r="D158" s="9"/>
      <c r="F158" s="14"/>
      <c r="H158" s="9"/>
      <c r="J158" s="14"/>
    </row>
  </sheetData>
  <phoneticPr fontId="25" type="noConversion"/>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'Monthly input sheet'!$AC$7:$AC$19</xm:f>
          </x14:formula1>
          <xm:sqref>D121 D124:D125 F121 F124:F125 H121 H124:H125 J121 J124:J125 D116:D118 H116:H118 F116:F118 J116:J117</xm:sqref>
        </x14:dataValidation>
        <x14:dataValidation type="list" allowBlank="1" showInputMessage="1" showErrorMessage="1" xr:uid="{00000000-0002-0000-0200-000001000000}">
          <x14:formula1>
            <xm:f>'Monthly input sheet'!$AA$7:$AA$66</xm:f>
          </x14:formula1>
          <xm:sqref>D136:J136 D132:J132 D128:J128</xm:sqref>
        </x14:dataValidation>
        <x14:dataValidation type="list" allowBlank="1" showInputMessage="1" showErrorMessage="1" xr:uid="{00000000-0002-0000-0200-000002000000}">
          <x14:formula1>
            <xm:f>'Monthly input sheet'!$AD$8:$AD$14</xm:f>
          </x14:formula1>
          <xm:sqref>D74 J74 H78 D68:J68 J78 D73:J73 H74 D78 D77:J77</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4:N269"/>
  <sheetViews>
    <sheetView tabSelected="1" zoomScale="80" zoomScaleNormal="80" zoomScalePageLayoutView="80" workbookViewId="0">
      <pane xSplit="2" ySplit="8" topLeftCell="C15" activePane="bottomRight" state="frozen"/>
      <selection pane="bottomRight" activeCell="F110" sqref="F110"/>
      <selection pane="bottomLeft" activeCell="A7" sqref="A7"/>
      <selection pane="topRight" activeCell="C1" sqref="C1"/>
    </sheetView>
  </sheetViews>
  <sheetFormatPr defaultColWidth="8.85546875" defaultRowHeight="13.9"/>
  <cols>
    <col min="1" max="1" width="8.85546875" style="35"/>
    <col min="2" max="2" width="58.85546875" style="35" customWidth="1"/>
    <col min="3" max="3" width="38.5703125" style="35" customWidth="1"/>
    <col min="4" max="4" width="2.7109375" style="35" customWidth="1"/>
    <col min="5" max="5" width="39.85546875" style="35" customWidth="1"/>
    <col min="6" max="6" width="80" style="35" customWidth="1"/>
    <col min="7" max="7" width="9.85546875" style="35" bestFit="1" customWidth="1"/>
    <col min="8" max="8" width="12.42578125" style="35" customWidth="1"/>
    <col min="9" max="16384" width="8.85546875" style="35"/>
  </cols>
  <sheetData>
    <row r="4" spans="2:6">
      <c r="B4" s="37" t="s">
        <v>218</v>
      </c>
    </row>
    <row r="5" spans="2:6">
      <c r="B5" s="37"/>
    </row>
    <row r="6" spans="2:6">
      <c r="C6" s="9"/>
      <c r="E6" s="14"/>
    </row>
    <row r="7" spans="2:6">
      <c r="B7" s="37" t="s">
        <v>9</v>
      </c>
      <c r="C7" s="6" t="s">
        <v>219</v>
      </c>
      <c r="D7" s="47"/>
      <c r="E7" s="13" t="s">
        <v>220</v>
      </c>
      <c r="F7" s="47"/>
    </row>
    <row r="8" spans="2:6">
      <c r="C8" s="7" t="s">
        <v>221</v>
      </c>
      <c r="D8" s="47"/>
      <c r="E8" s="15" t="s">
        <v>222</v>
      </c>
      <c r="F8" s="47"/>
    </row>
    <row r="9" spans="2:6">
      <c r="C9" s="8"/>
      <c r="D9" s="48"/>
      <c r="E9" s="16"/>
      <c r="F9" s="48"/>
    </row>
    <row r="10" spans="2:6">
      <c r="B10" s="45" t="s">
        <v>19</v>
      </c>
      <c r="C10" s="8"/>
      <c r="D10" s="48"/>
      <c r="E10" s="16"/>
      <c r="F10" s="48"/>
    </row>
    <row r="11" spans="2:6">
      <c r="C11" s="8"/>
      <c r="D11" s="48"/>
      <c r="E11" s="16"/>
      <c r="F11" s="48"/>
    </row>
    <row r="12" spans="2:6">
      <c r="B12" s="38" t="s">
        <v>26</v>
      </c>
      <c r="C12" s="9"/>
      <c r="E12" s="14"/>
    </row>
    <row r="13" spans="2:6">
      <c r="B13" s="55" t="s">
        <v>30</v>
      </c>
      <c r="C13" s="118">
        <v>0.7349</v>
      </c>
      <c r="E13" s="122">
        <v>0.73409999999999997</v>
      </c>
    </row>
    <row r="14" spans="2:6">
      <c r="B14" s="55" t="s">
        <v>34</v>
      </c>
      <c r="C14" s="118">
        <v>0.2651</v>
      </c>
      <c r="E14" s="122">
        <v>0.26590000000000003</v>
      </c>
    </row>
    <row r="15" spans="2:6">
      <c r="B15" s="55" t="s">
        <v>38</v>
      </c>
      <c r="C15" s="118">
        <v>0.87170000000000003</v>
      </c>
      <c r="E15" s="122">
        <v>0.86570000000000003</v>
      </c>
    </row>
    <row r="16" spans="2:6">
      <c r="B16" s="55" t="s">
        <v>41</v>
      </c>
      <c r="C16" s="118">
        <v>0.1283</v>
      </c>
      <c r="E16" s="122">
        <v>0.1343</v>
      </c>
    </row>
    <row r="17" spans="2:6">
      <c r="B17" s="39"/>
      <c r="C17" s="9"/>
      <c r="E17" s="14"/>
    </row>
    <row r="18" spans="2:6" ht="34.5" customHeight="1">
      <c r="B18" s="38" t="s">
        <v>223</v>
      </c>
      <c r="C18" s="118">
        <f>SUM(C19:C25)</f>
        <v>0.51340000000000008</v>
      </c>
      <c r="E18" s="122">
        <f>SUM(E19:E25)</f>
        <v>0.53920000000000001</v>
      </c>
    </row>
    <row r="19" spans="2:6">
      <c r="B19" s="55" t="s">
        <v>49</v>
      </c>
      <c r="C19" s="118">
        <v>0.17169999999999999</v>
      </c>
      <c r="E19" s="122">
        <v>0.1988</v>
      </c>
    </row>
    <row r="20" spans="2:6">
      <c r="B20" s="55" t="s">
        <v>51</v>
      </c>
      <c r="C20" s="118">
        <v>0.13350000000000001</v>
      </c>
      <c r="E20" s="122">
        <v>0.13389999999999999</v>
      </c>
    </row>
    <row r="21" spans="2:6">
      <c r="B21" s="55" t="s">
        <v>53</v>
      </c>
      <c r="C21" s="118">
        <v>4.7000000000000002E-3</v>
      </c>
      <c r="E21" s="122">
        <v>6.4000000000000003E-3</v>
      </c>
    </row>
    <row r="22" spans="2:6" ht="18.75" customHeight="1">
      <c r="B22" s="55" t="s">
        <v>55</v>
      </c>
      <c r="C22" s="118">
        <v>1.7399999999999999E-2</v>
      </c>
      <c r="E22" s="122">
        <v>1.9E-2</v>
      </c>
    </row>
    <row r="23" spans="2:6" ht="18" customHeight="1">
      <c r="B23" s="55" t="s">
        <v>57</v>
      </c>
      <c r="C23" s="118">
        <v>0.1081</v>
      </c>
      <c r="E23" s="122">
        <v>0.10340000000000001</v>
      </c>
    </row>
    <row r="24" spans="2:6" ht="18" customHeight="1">
      <c r="B24" s="55" t="s">
        <v>59</v>
      </c>
      <c r="C24" s="158">
        <v>4.0000000000000002E-4</v>
      </c>
      <c r="E24" s="119">
        <v>4.0000000000000002E-4</v>
      </c>
    </row>
    <row r="25" spans="2:6">
      <c r="B25" s="55" t="s">
        <v>61</v>
      </c>
      <c r="C25" s="118">
        <v>7.7600000000000002E-2</v>
      </c>
      <c r="E25" s="122">
        <v>7.7299999999999994E-2</v>
      </c>
    </row>
    <row r="26" spans="2:6">
      <c r="C26" s="9"/>
      <c r="E26" s="14"/>
    </row>
    <row r="27" spans="2:6" ht="27.6">
      <c r="B27" s="38" t="s">
        <v>64</v>
      </c>
      <c r="C27" s="129" t="s">
        <v>213</v>
      </c>
      <c r="E27" s="130" t="s">
        <v>213</v>
      </c>
      <c r="F27" s="35" t="s">
        <v>224</v>
      </c>
    </row>
    <row r="28" spans="2:6">
      <c r="B28" s="44"/>
      <c r="C28" s="9"/>
      <c r="E28" s="14"/>
    </row>
    <row r="29" spans="2:6" ht="27.6">
      <c r="B29" s="1" t="s">
        <v>67</v>
      </c>
      <c r="C29" s="9"/>
      <c r="E29" s="14"/>
    </row>
    <row r="30" spans="2:6">
      <c r="B30" s="39" t="s">
        <v>69</v>
      </c>
      <c r="C30" s="118">
        <v>3.27E-2</v>
      </c>
      <c r="E30" s="122">
        <v>4.0899999999999999E-2</v>
      </c>
    </row>
    <row r="31" spans="2:6">
      <c r="B31" s="39" t="s">
        <v>71</v>
      </c>
      <c r="C31" s="118">
        <v>0.1762</v>
      </c>
      <c r="E31" s="122">
        <v>0.1991</v>
      </c>
    </row>
    <row r="32" spans="2:6">
      <c r="B32" s="39" t="s">
        <v>73</v>
      </c>
      <c r="C32" s="118">
        <v>0.49359999999999998</v>
      </c>
      <c r="E32" s="122">
        <v>0.51590000000000003</v>
      </c>
    </row>
    <row r="33" spans="2:10">
      <c r="B33" s="39"/>
      <c r="C33" s="9"/>
      <c r="E33" s="14"/>
    </row>
    <row r="34" spans="2:10">
      <c r="B34" s="44"/>
      <c r="C34" s="9"/>
      <c r="E34" s="14"/>
    </row>
    <row r="35" spans="2:10">
      <c r="B35" s="38" t="s">
        <v>179</v>
      </c>
      <c r="C35" s="123"/>
      <c r="E35" s="147"/>
    </row>
    <row r="36" spans="2:10">
      <c r="B36" s="39" t="s">
        <v>225</v>
      </c>
      <c r="C36" s="123">
        <v>7520.58</v>
      </c>
      <c r="E36" s="124">
        <v>7611.25</v>
      </c>
    </row>
    <row r="37" spans="2:10">
      <c r="B37" s="39" t="s">
        <v>226</v>
      </c>
      <c r="C37" s="123">
        <v>32729.25</v>
      </c>
      <c r="E37" s="124">
        <v>32176.65</v>
      </c>
    </row>
    <row r="38" spans="2:10">
      <c r="B38" s="39" t="s">
        <v>227</v>
      </c>
      <c r="C38" s="123">
        <v>24949.38</v>
      </c>
      <c r="E38" s="124">
        <v>26795.57</v>
      </c>
    </row>
    <row r="39" spans="2:10">
      <c r="B39" s="44"/>
      <c r="C39" s="9"/>
      <c r="E39" s="14"/>
    </row>
    <row r="40" spans="2:10">
      <c r="B40" s="40" t="s">
        <v>81</v>
      </c>
      <c r="C40" s="118">
        <v>0.82</v>
      </c>
      <c r="E40" s="122">
        <v>0.85</v>
      </c>
    </row>
    <row r="41" spans="2:10">
      <c r="C41" s="10"/>
      <c r="E41" s="17"/>
    </row>
    <row r="42" spans="2:10">
      <c r="B42" s="53" t="s">
        <v>84</v>
      </c>
      <c r="C42" s="131">
        <v>103396</v>
      </c>
      <c r="E42" s="132">
        <v>105223</v>
      </c>
    </row>
    <row r="43" spans="2:10">
      <c r="B43" s="53" t="s">
        <v>86</v>
      </c>
      <c r="C43" s="131">
        <v>100848</v>
      </c>
      <c r="E43" s="132">
        <v>103396</v>
      </c>
      <c r="G43" s="137"/>
      <c r="H43" s="137"/>
      <c r="J43" s="49"/>
    </row>
    <row r="44" spans="2:10">
      <c r="B44" s="53" t="s">
        <v>88</v>
      </c>
      <c r="C44" s="131">
        <v>19084</v>
      </c>
      <c r="E44" s="132">
        <v>3440</v>
      </c>
    </row>
    <row r="45" spans="2:10">
      <c r="B45" s="41"/>
      <c r="C45" s="10"/>
      <c r="E45" s="17"/>
    </row>
    <row r="46" spans="2:10">
      <c r="B46" s="41"/>
      <c r="C46" s="10"/>
      <c r="E46" s="17"/>
    </row>
    <row r="47" spans="2:10">
      <c r="B47" s="42" t="s">
        <v>92</v>
      </c>
      <c r="C47" s="118">
        <v>0.86760000000000004</v>
      </c>
      <c r="E47" s="119">
        <v>0.87839999999999996</v>
      </c>
    </row>
    <row r="48" spans="2:10">
      <c r="B48" s="42" t="s">
        <v>101</v>
      </c>
      <c r="C48" s="118">
        <v>0.73029999999999995</v>
      </c>
      <c r="E48" s="119">
        <v>0.90090000000000003</v>
      </c>
    </row>
    <row r="49" spans="2:11">
      <c r="B49" s="42" t="s">
        <v>110</v>
      </c>
      <c r="C49" s="118">
        <v>0.8407</v>
      </c>
      <c r="E49" s="119">
        <v>0.84230000000000005</v>
      </c>
    </row>
    <row r="50" spans="2:11">
      <c r="B50" s="42"/>
      <c r="C50" s="9"/>
      <c r="E50" s="14"/>
    </row>
    <row r="51" spans="2:11">
      <c r="B51" s="173" t="s">
        <v>228</v>
      </c>
      <c r="C51" s="9" t="s">
        <v>190</v>
      </c>
      <c r="E51" s="14" t="s">
        <v>190</v>
      </c>
      <c r="F51" s="172"/>
      <c r="G51" s="139"/>
    </row>
    <row r="52" spans="2:11" ht="57" customHeight="1">
      <c r="B52" s="42"/>
      <c r="C52" s="168" t="s">
        <v>229</v>
      </c>
      <c r="E52" s="168" t="s">
        <v>229</v>
      </c>
      <c r="F52" s="139"/>
      <c r="G52" s="139"/>
    </row>
    <row r="53" spans="2:11">
      <c r="B53" s="42"/>
      <c r="C53" s="9"/>
      <c r="E53" s="140"/>
      <c r="F53" s="139"/>
      <c r="G53" s="139"/>
    </row>
    <row r="54" spans="2:11">
      <c r="B54" s="42"/>
      <c r="C54" s="9" t="s">
        <v>193</v>
      </c>
      <c r="E54" s="14" t="s">
        <v>193</v>
      </c>
      <c r="F54" s="139"/>
      <c r="G54" s="139"/>
    </row>
    <row r="55" spans="2:11">
      <c r="B55" s="42"/>
      <c r="C55" s="133" t="s">
        <v>230</v>
      </c>
      <c r="E55" s="133" t="s">
        <v>230</v>
      </c>
      <c r="F55" s="139"/>
      <c r="G55" s="139"/>
    </row>
    <row r="56" spans="2:11">
      <c r="B56" s="42"/>
      <c r="C56" s="9"/>
      <c r="E56" s="140"/>
      <c r="F56" s="139"/>
      <c r="G56" s="139"/>
    </row>
    <row r="57" spans="2:11">
      <c r="B57" s="42"/>
      <c r="C57" s="9" t="s">
        <v>196</v>
      </c>
      <c r="E57" s="14" t="s">
        <v>196</v>
      </c>
      <c r="F57" s="139"/>
      <c r="G57" s="139"/>
    </row>
    <row r="58" spans="2:11" ht="30" customHeight="1">
      <c r="B58" s="42"/>
      <c r="C58" s="170" t="s">
        <v>231</v>
      </c>
      <c r="E58" s="168" t="s">
        <v>231</v>
      </c>
      <c r="F58" s="139"/>
      <c r="G58" s="139"/>
    </row>
    <row r="59" spans="2:11">
      <c r="B59" s="42"/>
      <c r="C59" s="9"/>
      <c r="E59" s="140"/>
      <c r="J59" s="36"/>
      <c r="K59" s="36"/>
    </row>
    <row r="60" spans="2:11">
      <c r="C60" s="9"/>
      <c r="E60" s="14"/>
    </row>
    <row r="61" spans="2:11">
      <c r="B61" s="45" t="s">
        <v>120</v>
      </c>
      <c r="C61" s="9"/>
      <c r="E61" s="14"/>
    </row>
    <row r="62" spans="2:11" s="36" customFormat="1">
      <c r="B62" s="43"/>
      <c r="C62" s="11"/>
      <c r="E62" s="18"/>
      <c r="J62" s="35"/>
      <c r="K62" s="35"/>
    </row>
    <row r="63" spans="2:11">
      <c r="B63" s="38" t="s">
        <v>123</v>
      </c>
      <c r="C63" s="3">
        <v>1</v>
      </c>
      <c r="E63" s="3">
        <v>1</v>
      </c>
    </row>
    <row r="64" spans="2:11">
      <c r="B64" s="44"/>
      <c r="C64" s="9"/>
      <c r="E64" s="14"/>
    </row>
    <row r="65" spans="2:6" ht="18.75" customHeight="1">
      <c r="B65" s="55" t="s">
        <v>126</v>
      </c>
      <c r="C65" s="50">
        <v>14</v>
      </c>
      <c r="E65" s="33">
        <v>23</v>
      </c>
      <c r="F65" s="136"/>
    </row>
    <row r="66" spans="2:6" ht="18.75" customHeight="1">
      <c r="B66" s="55" t="s">
        <v>128</v>
      </c>
      <c r="C66" s="50">
        <v>12</v>
      </c>
      <c r="E66" s="33">
        <v>20</v>
      </c>
    </row>
    <row r="67" spans="2:6" ht="18.75" customHeight="1">
      <c r="B67" s="55"/>
      <c r="C67" s="50"/>
      <c r="E67" s="33"/>
    </row>
    <row r="68" spans="2:6" ht="18.75" customHeight="1">
      <c r="B68" s="39" t="s">
        <v>180</v>
      </c>
      <c r="C68" s="9" t="s">
        <v>139</v>
      </c>
      <c r="E68" s="14" t="s">
        <v>139</v>
      </c>
    </row>
    <row r="69" spans="2:6" ht="18.75" customHeight="1">
      <c r="B69" s="39"/>
      <c r="C69" s="33"/>
      <c r="E69" s="33"/>
    </row>
    <row r="70" spans="2:6" ht="18.75" customHeight="1">
      <c r="B70" s="39"/>
      <c r="C70" s="33" t="s">
        <v>181</v>
      </c>
      <c r="E70" s="33" t="s">
        <v>181</v>
      </c>
    </row>
    <row r="71" spans="2:6" ht="18.75" customHeight="1">
      <c r="B71" s="39"/>
      <c r="C71" s="9"/>
      <c r="E71" s="14"/>
    </row>
    <row r="72" spans="2:6" ht="18.75" customHeight="1">
      <c r="B72" s="39"/>
      <c r="C72" s="9" t="s">
        <v>140</v>
      </c>
      <c r="E72" s="14" t="s">
        <v>140</v>
      </c>
    </row>
    <row r="73" spans="2:6">
      <c r="B73" s="39"/>
      <c r="C73" s="33"/>
      <c r="E73" s="133"/>
    </row>
    <row r="74" spans="2:6" ht="30" customHeight="1">
      <c r="B74" s="39"/>
      <c r="C74" s="33" t="s">
        <v>232</v>
      </c>
      <c r="E74" s="133" t="s">
        <v>233</v>
      </c>
    </row>
    <row r="75" spans="2:6" ht="18.75" customHeight="1">
      <c r="B75" s="39"/>
      <c r="C75" s="9"/>
      <c r="E75" s="14"/>
    </row>
    <row r="76" spans="2:6" ht="18.75" customHeight="1">
      <c r="B76" s="39"/>
      <c r="C76" s="9" t="s">
        <v>141</v>
      </c>
      <c r="E76" s="14" t="s">
        <v>141</v>
      </c>
    </row>
    <row r="77" spans="2:6">
      <c r="B77" s="39"/>
      <c r="C77" s="133"/>
      <c r="E77" s="33"/>
    </row>
    <row r="78" spans="2:6" ht="33" customHeight="1">
      <c r="B78" s="39"/>
      <c r="C78" s="133" t="s">
        <v>234</v>
      </c>
      <c r="E78" s="33"/>
    </row>
    <row r="79" spans="2:6">
      <c r="C79" s="9"/>
      <c r="E79" s="14"/>
    </row>
    <row r="80" spans="2:6">
      <c r="B80" s="38" t="s">
        <v>130</v>
      </c>
      <c r="C80" s="118">
        <v>0.88859999999999995</v>
      </c>
      <c r="D80" s="159"/>
      <c r="E80" s="118">
        <v>0.93559999999999999</v>
      </c>
    </row>
    <row r="81" spans="2:5">
      <c r="B81" s="44"/>
      <c r="C81" s="9"/>
      <c r="E81" s="14"/>
    </row>
    <row r="82" spans="2:5">
      <c r="B82" s="53" t="s">
        <v>131</v>
      </c>
      <c r="C82" s="4">
        <v>781</v>
      </c>
      <c r="E82" s="33">
        <v>819</v>
      </c>
    </row>
    <row r="83" spans="2:5">
      <c r="B83" s="53" t="s">
        <v>132</v>
      </c>
      <c r="C83" s="4">
        <v>745</v>
      </c>
      <c r="E83" s="33">
        <v>781</v>
      </c>
    </row>
    <row r="84" spans="2:5">
      <c r="B84" s="53" t="s">
        <v>133</v>
      </c>
      <c r="C84" s="4">
        <v>48</v>
      </c>
      <c r="E84" s="33">
        <v>14</v>
      </c>
    </row>
    <row r="85" spans="2:5">
      <c r="B85" s="53"/>
      <c r="C85" s="9"/>
      <c r="E85" s="14"/>
    </row>
    <row r="86" spans="2:5">
      <c r="B86" s="38" t="s">
        <v>183</v>
      </c>
      <c r="C86" s="153">
        <f>SUM(C88:C89)</f>
        <v>0.15490000000000001</v>
      </c>
      <c r="D86" s="160"/>
      <c r="E86" s="153">
        <f t="shared" ref="E86" si="0">SUM(E88:E89)</f>
        <v>0.14860000000000001</v>
      </c>
    </row>
    <row r="87" spans="2:5">
      <c r="B87" s="53"/>
      <c r="C87" s="9"/>
      <c r="E87" s="14"/>
    </row>
    <row r="88" spans="2:5">
      <c r="B88" s="53" t="s">
        <v>187</v>
      </c>
      <c r="C88" s="118">
        <v>0.1431</v>
      </c>
      <c r="D88" s="159"/>
      <c r="E88" s="118">
        <v>8.7400000000000005E-2</v>
      </c>
    </row>
    <row r="89" spans="2:5">
      <c r="B89" s="53" t="s">
        <v>188</v>
      </c>
      <c r="C89" s="118">
        <v>1.18E-2</v>
      </c>
      <c r="D89" s="159"/>
      <c r="E89" s="118">
        <v>6.1199999999999997E-2</v>
      </c>
    </row>
    <row r="90" spans="2:5">
      <c r="B90" s="53"/>
      <c r="C90" s="9"/>
      <c r="E90" s="14"/>
    </row>
    <row r="91" spans="2:5">
      <c r="B91" s="39" t="s">
        <v>189</v>
      </c>
      <c r="C91" s="9" t="s">
        <v>190</v>
      </c>
      <c r="E91" s="14" t="s">
        <v>190</v>
      </c>
    </row>
    <row r="92" spans="2:5">
      <c r="B92" s="53"/>
      <c r="C92" s="33" t="s">
        <v>191</v>
      </c>
      <c r="E92" s="33" t="s">
        <v>191</v>
      </c>
    </row>
    <row r="93" spans="2:5">
      <c r="B93" s="53"/>
      <c r="C93" s="9"/>
      <c r="E93" s="14"/>
    </row>
    <row r="94" spans="2:5">
      <c r="B94" s="53"/>
      <c r="C94" s="9" t="s">
        <v>193</v>
      </c>
      <c r="E94" s="14" t="s">
        <v>193</v>
      </c>
    </row>
    <row r="95" spans="2:5">
      <c r="B95" s="53"/>
      <c r="C95" s="33" t="s">
        <v>235</v>
      </c>
      <c r="E95" s="33" t="s">
        <v>236</v>
      </c>
    </row>
    <row r="96" spans="2:5">
      <c r="B96" s="53"/>
      <c r="C96" s="9"/>
      <c r="E96" s="14"/>
    </row>
    <row r="97" spans="2:5">
      <c r="B97" s="53"/>
      <c r="C97" s="9" t="s">
        <v>196</v>
      </c>
      <c r="E97" s="14" t="s">
        <v>196</v>
      </c>
    </row>
    <row r="98" spans="2:5">
      <c r="B98" s="53"/>
      <c r="C98" s="33" t="s">
        <v>237</v>
      </c>
      <c r="E98" s="33" t="s">
        <v>238</v>
      </c>
    </row>
    <row r="99" spans="2:5">
      <c r="B99" s="42"/>
      <c r="C99" s="9"/>
      <c r="E99" s="14"/>
    </row>
    <row r="100" spans="2:5">
      <c r="B100" s="38" t="s">
        <v>201</v>
      </c>
      <c r="C100" s="161">
        <v>1</v>
      </c>
      <c r="D100" s="105"/>
      <c r="E100" s="161">
        <v>2</v>
      </c>
    </row>
    <row r="101" spans="2:5">
      <c r="B101" s="42"/>
      <c r="C101" s="9"/>
      <c r="E101" s="14"/>
    </row>
    <row r="102" spans="2:5">
      <c r="B102" s="39"/>
      <c r="C102" s="9"/>
      <c r="E102" s="14"/>
    </row>
    <row r="103" spans="2:5">
      <c r="B103" s="45" t="s">
        <v>134</v>
      </c>
      <c r="C103" s="9"/>
      <c r="E103" s="14"/>
    </row>
    <row r="104" spans="2:5">
      <c r="C104" s="9"/>
      <c r="E104" s="14"/>
    </row>
    <row r="105" spans="2:5">
      <c r="B105" s="38" t="s">
        <v>135</v>
      </c>
      <c r="C105" s="3">
        <v>1</v>
      </c>
      <c r="E105" s="3">
        <v>1</v>
      </c>
    </row>
    <row r="106" spans="2:5">
      <c r="C106" s="9"/>
      <c r="E106" s="14"/>
    </row>
    <row r="107" spans="2:5">
      <c r="B107" s="39" t="s">
        <v>136</v>
      </c>
      <c r="C107" s="4">
        <v>44</v>
      </c>
      <c r="E107" s="4">
        <v>41</v>
      </c>
    </row>
    <row r="108" spans="2:5">
      <c r="B108" s="39" t="s">
        <v>137</v>
      </c>
      <c r="C108" s="4">
        <v>43</v>
      </c>
      <c r="E108" s="4">
        <v>34</v>
      </c>
    </row>
    <row r="109" spans="2:5">
      <c r="B109" s="39"/>
      <c r="C109" s="9"/>
      <c r="E109" s="14"/>
    </row>
    <row r="110" spans="2:5" ht="18" customHeight="1">
      <c r="B110" s="39" t="s">
        <v>239</v>
      </c>
      <c r="C110" s="9" t="s">
        <v>139</v>
      </c>
      <c r="E110" s="14" t="s">
        <v>139</v>
      </c>
    </row>
    <row r="111" spans="2:5">
      <c r="B111" s="39"/>
      <c r="C111" s="33" t="s">
        <v>36</v>
      </c>
      <c r="E111" s="33" t="s">
        <v>36</v>
      </c>
    </row>
    <row r="112" spans="2:5">
      <c r="B112" s="39"/>
      <c r="C112" s="33" t="s">
        <v>14</v>
      </c>
      <c r="E112" s="33"/>
    </row>
    <row r="113" spans="2:6">
      <c r="B113" s="39"/>
      <c r="C113" s="9"/>
      <c r="E113" s="14"/>
    </row>
    <row r="114" spans="2:6">
      <c r="B114" s="39"/>
      <c r="C114" s="9" t="s">
        <v>140</v>
      </c>
      <c r="E114" s="14" t="s">
        <v>140</v>
      </c>
    </row>
    <row r="115" spans="2:6">
      <c r="B115" s="39"/>
      <c r="C115" s="33" t="s">
        <v>11</v>
      </c>
      <c r="E115" s="33" t="s">
        <v>14</v>
      </c>
    </row>
    <row r="116" spans="2:6">
      <c r="B116" s="39"/>
      <c r="C116" s="9"/>
      <c r="E116" s="14"/>
    </row>
    <row r="117" spans="2:6">
      <c r="B117" s="39"/>
      <c r="C117" s="9" t="s">
        <v>141</v>
      </c>
      <c r="E117" s="14" t="s">
        <v>141</v>
      </c>
    </row>
    <row r="118" spans="2:6">
      <c r="B118" s="39"/>
      <c r="C118" s="33" t="s">
        <v>182</v>
      </c>
      <c r="E118" s="33" t="s">
        <v>48</v>
      </c>
    </row>
    <row r="119" spans="2:6">
      <c r="B119" s="39"/>
      <c r="C119" s="33"/>
      <c r="E119" s="33"/>
    </row>
    <row r="120" spans="2:6">
      <c r="B120" s="39"/>
      <c r="C120" s="9"/>
      <c r="E120" s="14"/>
    </row>
    <row r="121" spans="2:6">
      <c r="B121" s="46" t="s">
        <v>142</v>
      </c>
      <c r="C121" s="9" t="s">
        <v>143</v>
      </c>
      <c r="E121" s="14" t="s">
        <v>143</v>
      </c>
    </row>
    <row r="122" spans="2:6">
      <c r="B122" s="2"/>
      <c r="C122" s="33" t="s">
        <v>90</v>
      </c>
      <c r="E122" s="33" t="s">
        <v>85</v>
      </c>
    </row>
    <row r="123" spans="2:6" ht="27.6">
      <c r="B123" s="2"/>
      <c r="C123" s="133" t="s">
        <v>240</v>
      </c>
      <c r="E123" s="33"/>
    </row>
    <row r="124" spans="2:6">
      <c r="C124" s="9"/>
      <c r="E124" s="14"/>
    </row>
    <row r="125" spans="2:6">
      <c r="C125" s="9" t="s">
        <v>144</v>
      </c>
      <c r="E125" s="14" t="s">
        <v>144</v>
      </c>
    </row>
    <row r="126" spans="2:6">
      <c r="C126" s="33" t="s">
        <v>13</v>
      </c>
      <c r="E126" s="33" t="s">
        <v>44</v>
      </c>
    </row>
    <row r="127" spans="2:6" ht="69">
      <c r="C127" s="133" t="s">
        <v>241</v>
      </c>
      <c r="E127" s="180" t="s">
        <v>242</v>
      </c>
      <c r="F127" s="179"/>
    </row>
    <row r="128" spans="2:6">
      <c r="C128" s="9"/>
      <c r="E128" s="14"/>
    </row>
    <row r="129" spans="2:6">
      <c r="C129" s="9" t="s">
        <v>145</v>
      </c>
      <c r="E129" s="14" t="s">
        <v>145</v>
      </c>
    </row>
    <row r="130" spans="2:6">
      <c r="C130" s="33" t="s">
        <v>213</v>
      </c>
      <c r="E130" s="33" t="s">
        <v>31</v>
      </c>
    </row>
    <row r="131" spans="2:6" ht="69">
      <c r="C131" s="33"/>
      <c r="E131" s="133" t="s">
        <v>243</v>
      </c>
    </row>
    <row r="132" spans="2:6">
      <c r="C132" s="9"/>
      <c r="E132" s="14"/>
    </row>
    <row r="133" spans="2:6">
      <c r="B133" s="46" t="s">
        <v>146</v>
      </c>
      <c r="C133" s="9" t="s">
        <v>147</v>
      </c>
      <c r="E133" s="14" t="s">
        <v>147</v>
      </c>
    </row>
    <row r="134" spans="2:6">
      <c r="C134" s="33" t="s">
        <v>244</v>
      </c>
      <c r="E134" s="33" t="s">
        <v>245</v>
      </c>
    </row>
    <row r="135" spans="2:6">
      <c r="C135" s="9"/>
      <c r="E135" s="14"/>
    </row>
    <row r="136" spans="2:6">
      <c r="C136" s="9" t="s">
        <v>154</v>
      </c>
      <c r="E136" s="14" t="s">
        <v>154</v>
      </c>
    </row>
    <row r="137" spans="2:6">
      <c r="C137" s="33" t="s">
        <v>160</v>
      </c>
      <c r="E137" s="33" t="s">
        <v>161</v>
      </c>
    </row>
    <row r="138" spans="2:6">
      <c r="C138" s="9"/>
      <c r="E138" s="14"/>
    </row>
    <row r="139" spans="2:6">
      <c r="C139" s="9" t="s">
        <v>148</v>
      </c>
      <c r="E139" s="14" t="s">
        <v>148</v>
      </c>
    </row>
    <row r="140" spans="2:6">
      <c r="C140" s="33" t="s">
        <v>246</v>
      </c>
      <c r="E140" s="33" t="s">
        <v>247</v>
      </c>
    </row>
    <row r="141" spans="2:6">
      <c r="C141" s="9"/>
      <c r="E141" s="14"/>
    </row>
    <row r="142" spans="2:6" ht="21" customHeight="1">
      <c r="B142" s="38" t="s">
        <v>167</v>
      </c>
      <c r="C142" s="135" t="s">
        <v>213</v>
      </c>
      <c r="E142" s="135" t="s">
        <v>213</v>
      </c>
      <c r="F142" s="2" t="s">
        <v>248</v>
      </c>
    </row>
    <row r="143" spans="2:6">
      <c r="C143" s="9"/>
      <c r="E143" s="14"/>
    </row>
    <row r="144" spans="2:6" ht="102.75" customHeight="1">
      <c r="B144" s="93" t="s">
        <v>249</v>
      </c>
      <c r="C144" s="169" t="s">
        <v>250</v>
      </c>
      <c r="E144" s="169" t="s">
        <v>250</v>
      </c>
    </row>
    <row r="145" spans="2:5">
      <c r="C145" s="9"/>
      <c r="E145" s="14"/>
    </row>
    <row r="146" spans="2:5" ht="36" customHeight="1">
      <c r="B146" s="38" t="s">
        <v>251</v>
      </c>
      <c r="C146" s="134" t="s">
        <v>252</v>
      </c>
      <c r="E146" s="134" t="s">
        <v>252</v>
      </c>
    </row>
    <row r="147" spans="2:5" ht="21" customHeight="1">
      <c r="B147" s="44"/>
      <c r="C147" s="9"/>
      <c r="E147" s="14"/>
    </row>
    <row r="148" spans="2:5" ht="36" customHeight="1">
      <c r="B148" s="38" t="s">
        <v>253</v>
      </c>
      <c r="C148" s="133" t="s">
        <v>254</v>
      </c>
      <c r="E148" s="133" t="s">
        <v>255</v>
      </c>
    </row>
    <row r="149" spans="2:5">
      <c r="C149" s="9"/>
      <c r="E149" s="14"/>
    </row>
    <row r="150" spans="2:5">
      <c r="B150" s="38" t="s">
        <v>256</v>
      </c>
      <c r="C150" s="33" t="s">
        <v>257</v>
      </c>
      <c r="E150" s="33" t="s">
        <v>257</v>
      </c>
    </row>
    <row r="151" spans="2:5">
      <c r="C151" s="9"/>
      <c r="E151" s="14"/>
    </row>
    <row r="152" spans="2:5" ht="27.6">
      <c r="B152" s="38" t="s">
        <v>258</v>
      </c>
      <c r="C152" s="33" t="s">
        <v>252</v>
      </c>
      <c r="E152" s="33" t="s">
        <v>252</v>
      </c>
    </row>
    <row r="153" spans="2:5">
      <c r="C153" s="9"/>
      <c r="E153" s="14"/>
    </row>
    <row r="154" spans="2:5">
      <c r="B154" s="38" t="s">
        <v>259</v>
      </c>
      <c r="C154" s="33" t="s">
        <v>252</v>
      </c>
      <c r="E154" s="33" t="s">
        <v>252</v>
      </c>
    </row>
    <row r="155" spans="2:5">
      <c r="C155" s="9"/>
      <c r="E155" s="14"/>
    </row>
    <row r="156" spans="2:5" ht="27.6">
      <c r="B156" s="38" t="s">
        <v>260</v>
      </c>
      <c r="C156" s="33" t="s">
        <v>257</v>
      </c>
      <c r="E156" s="33" t="s">
        <v>257</v>
      </c>
    </row>
    <row r="157" spans="2:5">
      <c r="C157" s="9"/>
      <c r="E157" s="14"/>
    </row>
    <row r="158" spans="2:5">
      <c r="B158" s="38" t="s">
        <v>261</v>
      </c>
      <c r="C158" s="33" t="s">
        <v>252</v>
      </c>
      <c r="E158" s="33" t="s">
        <v>252</v>
      </c>
    </row>
    <row r="159" spans="2:5">
      <c r="C159" s="9"/>
      <c r="E159" s="14"/>
    </row>
    <row r="160" spans="2:5">
      <c r="B160" s="38" t="s">
        <v>262</v>
      </c>
      <c r="C160" s="33" t="s">
        <v>252</v>
      </c>
      <c r="E160" s="33" t="s">
        <v>252</v>
      </c>
    </row>
    <row r="161" spans="2:6">
      <c r="C161" s="9"/>
      <c r="E161" s="14"/>
    </row>
    <row r="162" spans="2:6">
      <c r="C162" s="9"/>
      <c r="E162" s="14"/>
    </row>
    <row r="163" spans="2:6">
      <c r="C163" s="9"/>
      <c r="E163" s="14"/>
    </row>
    <row r="164" spans="2:6">
      <c r="B164" s="45" t="s">
        <v>214</v>
      </c>
      <c r="C164" s="9"/>
      <c r="E164" s="14"/>
    </row>
    <row r="165" spans="2:6">
      <c r="C165" s="9"/>
      <c r="E165" s="14"/>
    </row>
    <row r="166" spans="2:6" ht="38.25" customHeight="1">
      <c r="B166" s="38" t="s">
        <v>263</v>
      </c>
      <c r="C166" s="122">
        <v>0.64949999999999997</v>
      </c>
      <c r="E166" s="119">
        <v>0.64949999999999997</v>
      </c>
      <c r="F166" s="165"/>
    </row>
    <row r="167" spans="2:6">
      <c r="B167" s="57"/>
      <c r="C167" s="9"/>
      <c r="E167" s="14"/>
    </row>
    <row r="168" spans="2:6" ht="25.5" customHeight="1">
      <c r="B168" s="38" t="s">
        <v>264</v>
      </c>
      <c r="C168" s="33" t="s">
        <v>265</v>
      </c>
      <c r="E168" s="34" t="s">
        <v>265</v>
      </c>
    </row>
    <row r="169" spans="2:6">
      <c r="B169" s="57"/>
      <c r="C169" s="9"/>
      <c r="E169" s="14"/>
    </row>
    <row r="170" spans="2:6" ht="55.15">
      <c r="B170" s="38" t="s">
        <v>215</v>
      </c>
      <c r="C170" s="119">
        <v>-0.10970000000000001</v>
      </c>
      <c r="E170" s="119">
        <v>-1.9800000000000002E-2</v>
      </c>
      <c r="F170" s="56" t="s">
        <v>266</v>
      </c>
    </row>
    <row r="171" spans="2:6">
      <c r="C171" s="9"/>
      <c r="E171" s="14"/>
    </row>
    <row r="172" spans="2:6">
      <c r="C172" s="9"/>
      <c r="E172" s="14"/>
    </row>
    <row r="173" spans="2:6">
      <c r="B173" s="45" t="s">
        <v>216</v>
      </c>
      <c r="C173" s="9"/>
      <c r="E173" s="14"/>
    </row>
    <row r="174" spans="2:6">
      <c r="C174" s="9"/>
      <c r="E174" s="14"/>
    </row>
    <row r="175" spans="2:6" ht="27.6">
      <c r="B175" s="38" t="s">
        <v>267</v>
      </c>
      <c r="C175" s="114" t="s">
        <v>213</v>
      </c>
      <c r="E175" s="141" t="s">
        <v>213</v>
      </c>
      <c r="F175" s="136"/>
    </row>
    <row r="176" spans="2:6">
      <c r="B176" s="44"/>
      <c r="C176" s="9"/>
      <c r="E176" s="14"/>
    </row>
    <row r="177" spans="2:14">
      <c r="B177" s="46" t="s">
        <v>268</v>
      </c>
      <c r="C177" s="9" t="s">
        <v>143</v>
      </c>
      <c r="E177" s="14" t="s">
        <v>143</v>
      </c>
      <c r="N177" s="138"/>
    </row>
    <row r="178" spans="2:14">
      <c r="B178" s="2"/>
      <c r="C178" s="33"/>
      <c r="E178" s="33"/>
      <c r="G178" s="74"/>
    </row>
    <row r="179" spans="2:14">
      <c r="C179" s="14"/>
      <c r="E179" s="14"/>
    </row>
    <row r="180" spans="2:14">
      <c r="C180" s="9" t="s">
        <v>144</v>
      </c>
      <c r="E180" s="14" t="s">
        <v>144</v>
      </c>
    </row>
    <row r="181" spans="2:14">
      <c r="C181" s="33"/>
      <c r="E181" s="33"/>
    </row>
    <row r="182" spans="2:14">
      <c r="C182" s="14"/>
      <c r="E182" s="14"/>
    </row>
    <row r="183" spans="2:14">
      <c r="C183" s="9" t="s">
        <v>145</v>
      </c>
      <c r="E183" s="14" t="s">
        <v>145</v>
      </c>
    </row>
    <row r="184" spans="2:14">
      <c r="C184" s="33"/>
      <c r="E184" s="33"/>
    </row>
    <row r="185" spans="2:14">
      <c r="C185" s="14"/>
      <c r="E185" s="14"/>
    </row>
    <row r="186" spans="2:14">
      <c r="B186" s="42" t="s">
        <v>269</v>
      </c>
      <c r="C186" s="9" t="s">
        <v>190</v>
      </c>
      <c r="E186" s="14" t="s">
        <v>190</v>
      </c>
    </row>
    <row r="187" spans="2:14">
      <c r="B187" s="42"/>
      <c r="C187" s="33" t="s">
        <v>213</v>
      </c>
      <c r="E187" s="33" t="s">
        <v>213</v>
      </c>
    </row>
    <row r="188" spans="2:14">
      <c r="B188" s="42"/>
      <c r="C188" s="9"/>
      <c r="E188" s="14"/>
    </row>
    <row r="189" spans="2:14">
      <c r="B189" s="42"/>
      <c r="C189" s="9" t="s">
        <v>193</v>
      </c>
      <c r="E189" s="14" t="s">
        <v>193</v>
      </c>
    </row>
    <row r="190" spans="2:14">
      <c r="B190" s="42"/>
      <c r="C190" s="33" t="s">
        <v>213</v>
      </c>
      <c r="E190" s="33" t="s">
        <v>213</v>
      </c>
    </row>
    <row r="191" spans="2:14">
      <c r="B191" s="42"/>
      <c r="C191" s="9"/>
      <c r="E191" s="14"/>
    </row>
    <row r="192" spans="2:14">
      <c r="B192" s="42"/>
      <c r="C192" s="9" t="s">
        <v>196</v>
      </c>
      <c r="E192" s="14" t="s">
        <v>196</v>
      </c>
    </row>
    <row r="193" spans="2:6">
      <c r="B193" s="42"/>
      <c r="C193" s="33" t="s">
        <v>213</v>
      </c>
      <c r="E193" s="33" t="s">
        <v>213</v>
      </c>
    </row>
    <row r="194" spans="2:6">
      <c r="C194" s="9"/>
      <c r="E194" s="14"/>
    </row>
    <row r="195" spans="2:6">
      <c r="B195" s="38" t="s">
        <v>217</v>
      </c>
      <c r="C195" s="128" t="s">
        <v>270</v>
      </c>
      <c r="E195" s="127" t="s">
        <v>270</v>
      </c>
      <c r="F195" s="165"/>
    </row>
    <row r="196" spans="2:6">
      <c r="C196" s="9"/>
      <c r="E196" s="14"/>
    </row>
    <row r="197" spans="2:6" ht="27.6">
      <c r="B197" s="38" t="s">
        <v>271</v>
      </c>
      <c r="C197" s="102">
        <v>0</v>
      </c>
      <c r="E197" s="125">
        <v>0</v>
      </c>
    </row>
    <row r="198" spans="2:6" ht="21.75" customHeight="1">
      <c r="B198" s="55" t="s">
        <v>272</v>
      </c>
      <c r="C198" s="119">
        <v>0.64700000000000002</v>
      </c>
      <c r="E198" s="119">
        <v>0.51749999999999996</v>
      </c>
      <c r="F198" s="184"/>
    </row>
    <row r="199" spans="2:6" ht="18" customHeight="1">
      <c r="B199" s="55" t="s">
        <v>273</v>
      </c>
      <c r="C199" s="119">
        <v>0.2631</v>
      </c>
      <c r="E199" s="119">
        <v>0.36859999999999998</v>
      </c>
      <c r="F199" s="184"/>
    </row>
    <row r="200" spans="2:6" ht="18.75" customHeight="1">
      <c r="B200" s="55" t="s">
        <v>274</v>
      </c>
      <c r="C200" s="119">
        <v>8.9899999999999994E-2</v>
      </c>
      <c r="E200" s="119">
        <v>0.1139</v>
      </c>
      <c r="F200" s="184"/>
    </row>
    <row r="201" spans="2:6">
      <c r="B201" s="44"/>
      <c r="C201" s="9"/>
      <c r="E201" s="14"/>
    </row>
    <row r="202" spans="2:6" ht="27.6">
      <c r="B202" s="38" t="s">
        <v>275</v>
      </c>
      <c r="C202" s="34" t="s">
        <v>276</v>
      </c>
      <c r="E202" s="34" t="s">
        <v>276</v>
      </c>
    </row>
    <row r="203" spans="2:6">
      <c r="B203" s="56"/>
      <c r="C203" s="9"/>
      <c r="E203" s="14"/>
    </row>
    <row r="204" spans="2:6">
      <c r="B204" s="38" t="s">
        <v>277</v>
      </c>
      <c r="C204" s="34"/>
      <c r="E204" s="34"/>
    </row>
    <row r="205" spans="2:6">
      <c r="B205" s="44"/>
      <c r="C205" s="34" t="s">
        <v>276</v>
      </c>
      <c r="E205" s="34" t="s">
        <v>276</v>
      </c>
    </row>
    <row r="206" spans="2:6">
      <c r="B206" s="44"/>
      <c r="C206" s="34"/>
      <c r="E206" s="34"/>
    </row>
    <row r="207" spans="2:6">
      <c r="B207" s="44"/>
      <c r="C207" s="34"/>
      <c r="E207" s="34"/>
    </row>
    <row r="208" spans="2:6">
      <c r="B208" s="44"/>
      <c r="C208" s="34"/>
      <c r="E208" s="34"/>
    </row>
    <row r="209" spans="2:5">
      <c r="B209" s="44"/>
      <c r="C209" s="34"/>
      <c r="E209" s="34"/>
    </row>
    <row r="210" spans="2:5">
      <c r="B210" s="44"/>
      <c r="C210" s="34"/>
      <c r="E210" s="34"/>
    </row>
    <row r="211" spans="2:5">
      <c r="B211" s="56"/>
      <c r="C211" s="9"/>
      <c r="E211" s="14"/>
    </row>
    <row r="212" spans="2:5" ht="27.6">
      <c r="B212" s="38" t="s">
        <v>278</v>
      </c>
      <c r="C212" s="167" t="s">
        <v>279</v>
      </c>
      <c r="D212" s="171"/>
      <c r="E212" s="167" t="s">
        <v>279</v>
      </c>
    </row>
    <row r="213" spans="2:5">
      <c r="B213" s="44"/>
      <c r="C213" s="34"/>
      <c r="E213" s="34"/>
    </row>
    <row r="214" spans="2:5">
      <c r="B214" s="44"/>
      <c r="C214" s="34"/>
      <c r="E214" s="34"/>
    </row>
    <row r="215" spans="2:5">
      <c r="B215" s="44"/>
      <c r="C215" s="34"/>
      <c r="E215" s="34"/>
    </row>
    <row r="216" spans="2:5">
      <c r="B216" s="44"/>
      <c r="C216" s="34"/>
      <c r="E216" s="34"/>
    </row>
    <row r="217" spans="2:5">
      <c r="B217" s="56"/>
      <c r="C217" s="9"/>
      <c r="E217" s="14"/>
    </row>
    <row r="218" spans="2:5">
      <c r="B218" s="38" t="s">
        <v>280</v>
      </c>
      <c r="C218" s="142" t="s">
        <v>281</v>
      </c>
      <c r="E218" s="166">
        <v>0.63070000000000004</v>
      </c>
    </row>
    <row r="219" spans="2:5">
      <c r="B219" s="44"/>
      <c r="C219" s="34"/>
      <c r="E219" s="34"/>
    </row>
    <row r="220" spans="2:5">
      <c r="B220" s="44"/>
      <c r="C220" s="34"/>
      <c r="E220" s="34"/>
    </row>
    <row r="221" spans="2:5">
      <c r="B221" s="44"/>
      <c r="C221" s="34"/>
      <c r="E221" s="34"/>
    </row>
    <row r="222" spans="2:5">
      <c r="B222" s="44"/>
      <c r="C222" s="34"/>
      <c r="E222" s="34"/>
    </row>
    <row r="223" spans="2:5">
      <c r="B223" s="44"/>
      <c r="C223" s="34"/>
      <c r="E223" s="34"/>
    </row>
    <row r="224" spans="2:5">
      <c r="B224" s="56"/>
      <c r="C224" s="9"/>
      <c r="E224" s="14"/>
    </row>
    <row r="225" spans="2:6" ht="27.6">
      <c r="B225" s="38" t="s">
        <v>282</v>
      </c>
      <c r="C225" s="167" t="s">
        <v>279</v>
      </c>
      <c r="D225" s="143"/>
      <c r="E225" s="167" t="s">
        <v>279</v>
      </c>
      <c r="F225" s="35" t="s">
        <v>283</v>
      </c>
    </row>
    <row r="226" spans="2:6">
      <c r="B226" s="56"/>
      <c r="C226" s="9"/>
      <c r="E226" s="14"/>
    </row>
    <row r="227" spans="2:6" ht="27.6">
      <c r="B227" s="38" t="s">
        <v>284</v>
      </c>
      <c r="C227" s="163" t="s">
        <v>285</v>
      </c>
      <c r="E227" s="163" t="s">
        <v>285</v>
      </c>
    </row>
    <row r="228" spans="2:6">
      <c r="B228" s="56"/>
      <c r="C228" s="9"/>
      <c r="E228" s="14"/>
    </row>
    <row r="229" spans="2:6" ht="30.75" customHeight="1">
      <c r="B229" s="38" t="s">
        <v>286</v>
      </c>
      <c r="C229" s="163" t="s">
        <v>285</v>
      </c>
      <c r="E229" s="163" t="s">
        <v>285</v>
      </c>
    </row>
    <row r="230" spans="2:6">
      <c r="B230" s="56"/>
      <c r="C230" s="9"/>
      <c r="E230" s="14"/>
    </row>
    <row r="231" spans="2:6" ht="32.25" customHeight="1">
      <c r="B231" s="38" t="s">
        <v>287</v>
      </c>
      <c r="C231" s="163" t="s">
        <v>285</v>
      </c>
      <c r="E231" s="163" t="s">
        <v>285</v>
      </c>
    </row>
    <row r="232" spans="2:6">
      <c r="B232" s="56"/>
      <c r="C232" s="9"/>
      <c r="E232" s="14"/>
    </row>
    <row r="233" spans="2:6" ht="22.5" customHeight="1">
      <c r="B233" s="38" t="s">
        <v>288</v>
      </c>
      <c r="C233" s="167" t="s">
        <v>279</v>
      </c>
      <c r="E233" s="167" t="s">
        <v>279</v>
      </c>
      <c r="F233" s="74"/>
    </row>
    <row r="234" spans="2:6">
      <c r="B234" s="56"/>
      <c r="C234" s="9"/>
      <c r="E234" s="14"/>
    </row>
    <row r="235" spans="2:6" ht="22.5" customHeight="1">
      <c r="B235" s="38" t="s">
        <v>289</v>
      </c>
      <c r="C235" s="167" t="s">
        <v>279</v>
      </c>
      <c r="E235" s="167" t="s">
        <v>279</v>
      </c>
      <c r="F235" s="126"/>
    </row>
    <row r="236" spans="2:6">
      <c r="B236" s="56"/>
      <c r="C236" s="9"/>
      <c r="E236" s="14"/>
    </row>
    <row r="237" spans="2:6" ht="27.6">
      <c r="B237" s="38" t="s">
        <v>290</v>
      </c>
      <c r="C237" s="167" t="s">
        <v>279</v>
      </c>
      <c r="E237" s="167" t="s">
        <v>279</v>
      </c>
    </row>
    <row r="238" spans="2:6">
      <c r="B238" s="56"/>
      <c r="C238" s="9"/>
      <c r="E238" s="14"/>
    </row>
    <row r="239" spans="2:6" ht="27.6">
      <c r="B239" s="38" t="s">
        <v>291</v>
      </c>
      <c r="C239" s="167" t="s">
        <v>279</v>
      </c>
      <c r="E239" s="167" t="s">
        <v>279</v>
      </c>
    </row>
    <row r="240" spans="2:6">
      <c r="B240" s="56"/>
      <c r="C240" s="9"/>
      <c r="E240" s="14"/>
    </row>
    <row r="241" spans="2:5" ht="27.6">
      <c r="B241" s="38" t="s">
        <v>292</v>
      </c>
      <c r="C241" s="167" t="s">
        <v>279</v>
      </c>
      <c r="E241" s="167" t="s">
        <v>279</v>
      </c>
    </row>
    <row r="242" spans="2:5">
      <c r="B242" s="56"/>
      <c r="C242" s="9"/>
      <c r="E242" s="14"/>
    </row>
    <row r="243" spans="2:5" ht="27.6">
      <c r="B243" s="38" t="s">
        <v>293</v>
      </c>
      <c r="C243" s="167" t="s">
        <v>279</v>
      </c>
      <c r="E243" s="167" t="s">
        <v>279</v>
      </c>
    </row>
    <row r="244" spans="2:5">
      <c r="B244" s="56"/>
      <c r="C244" s="9"/>
      <c r="E244" s="14"/>
    </row>
    <row r="245" spans="2:5" ht="27.6">
      <c r="B245" s="38" t="s">
        <v>294</v>
      </c>
      <c r="C245" s="167" t="s">
        <v>279</v>
      </c>
      <c r="E245" s="167" t="s">
        <v>279</v>
      </c>
    </row>
    <row r="246" spans="2:5">
      <c r="B246" s="56"/>
      <c r="C246" s="9"/>
      <c r="E246" s="14"/>
    </row>
    <row r="247" spans="2:5" ht="27.6">
      <c r="B247" s="38" t="s">
        <v>295</v>
      </c>
      <c r="C247" s="167" t="s">
        <v>279</v>
      </c>
      <c r="E247" s="167" t="s">
        <v>279</v>
      </c>
    </row>
    <row r="248" spans="2:5">
      <c r="B248" s="56"/>
      <c r="C248" s="9"/>
      <c r="E248" s="14"/>
    </row>
    <row r="249" spans="2:5" ht="36" customHeight="1">
      <c r="B249" s="38" t="s">
        <v>296</v>
      </c>
      <c r="C249" s="167" t="s">
        <v>279</v>
      </c>
      <c r="E249" s="167" t="s">
        <v>279</v>
      </c>
    </row>
    <row r="250" spans="2:5">
      <c r="B250" s="56"/>
      <c r="C250" s="9"/>
      <c r="E250" s="14"/>
    </row>
    <row r="251" spans="2:5" ht="35.25" customHeight="1">
      <c r="B251" s="38" t="s">
        <v>297</v>
      </c>
      <c r="C251" s="167" t="s">
        <v>279</v>
      </c>
      <c r="E251" s="167" t="s">
        <v>279</v>
      </c>
    </row>
    <row r="252" spans="2:5">
      <c r="B252" s="56"/>
      <c r="C252" s="9"/>
      <c r="E252" s="14"/>
    </row>
    <row r="253" spans="2:5" ht="35.25" customHeight="1">
      <c r="B253" s="38" t="s">
        <v>298</v>
      </c>
      <c r="C253" s="167" t="s">
        <v>279</v>
      </c>
      <c r="E253" s="167" t="s">
        <v>279</v>
      </c>
    </row>
    <row r="254" spans="2:5">
      <c r="B254" s="56"/>
      <c r="C254" s="9"/>
      <c r="E254" s="14"/>
    </row>
    <row r="255" spans="2:5" ht="38.25" customHeight="1">
      <c r="B255" s="38" t="s">
        <v>299</v>
      </c>
      <c r="C255" s="167" t="s">
        <v>279</v>
      </c>
      <c r="E255" s="167" t="s">
        <v>279</v>
      </c>
    </row>
    <row r="256" spans="2:5">
      <c r="B256" s="56"/>
      <c r="C256" s="9"/>
      <c r="E256" s="14"/>
    </row>
    <row r="257" spans="2:6" ht="21.75" customHeight="1">
      <c r="B257" s="38" t="s">
        <v>300</v>
      </c>
      <c r="C257" s="185" t="s">
        <v>279</v>
      </c>
      <c r="E257" s="185" t="s">
        <v>279</v>
      </c>
    </row>
    <row r="258" spans="2:6" ht="21.75" customHeight="1">
      <c r="B258" s="44"/>
      <c r="C258" s="185"/>
      <c r="E258" s="185"/>
    </row>
    <row r="259" spans="2:6" ht="21.75" customHeight="1">
      <c r="B259" s="44"/>
      <c r="C259" s="34"/>
      <c r="E259" s="34"/>
    </row>
    <row r="260" spans="2:6" ht="21.75" customHeight="1">
      <c r="B260" s="44"/>
      <c r="C260" s="34"/>
      <c r="E260" s="34"/>
    </row>
    <row r="261" spans="2:6">
      <c r="B261" s="56"/>
      <c r="C261" s="9"/>
      <c r="E261" s="14"/>
    </row>
    <row r="262" spans="2:6" ht="36.75" customHeight="1">
      <c r="B262" s="38" t="s">
        <v>301</v>
      </c>
      <c r="C262" s="177" t="s">
        <v>302</v>
      </c>
      <c r="D262" s="91"/>
      <c r="E262" s="177" t="s">
        <v>302</v>
      </c>
      <c r="F262" s="175" t="s">
        <v>303</v>
      </c>
    </row>
    <row r="263" spans="2:6">
      <c r="B263" s="56"/>
      <c r="C263" s="9"/>
      <c r="E263" s="14"/>
      <c r="F263" s="175"/>
    </row>
    <row r="264" spans="2:6" ht="35.25" customHeight="1">
      <c r="B264" s="38" t="s">
        <v>304</v>
      </c>
      <c r="C264" s="178" t="s">
        <v>302</v>
      </c>
      <c r="E264" s="178">
        <v>2.16E-3</v>
      </c>
      <c r="F264" s="175"/>
    </row>
    <row r="265" spans="2:6">
      <c r="B265" s="56"/>
      <c r="C265" s="9"/>
      <c r="E265" s="14"/>
      <c r="F265" s="175"/>
    </row>
    <row r="266" spans="2:6" ht="27.6">
      <c r="B266" s="38" t="s">
        <v>305</v>
      </c>
      <c r="C266" s="174" t="s">
        <v>306</v>
      </c>
      <c r="E266" s="176">
        <v>246</v>
      </c>
      <c r="F266" s="175"/>
    </row>
    <row r="267" spans="2:6">
      <c r="C267" s="9"/>
      <c r="E267" s="14"/>
    </row>
    <row r="268" spans="2:6">
      <c r="C268" s="9"/>
      <c r="E268" s="14"/>
    </row>
    <row r="269" spans="2:6">
      <c r="C269" s="9"/>
      <c r="E269" s="14"/>
    </row>
  </sheetData>
  <mergeCells count="3">
    <mergeCell ref="F198:F200"/>
    <mergeCell ref="C257:C258"/>
    <mergeCell ref="E257:E258"/>
  </mergeCells>
  <phoneticPr fontId="25" type="noConversion"/>
  <dataValidations count="1">
    <dataValidation type="list" allowBlank="1" showInputMessage="1" showErrorMessage="1" sqref="C150 C152 C154 C156 C158 C160 E150 E152 E154 E156 E158 E160" xr:uid="{00000000-0002-0000-0300-000000000000}">
      <formula1>"Yes, No"</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'Monthly input sheet'!$AC$7:$AC$19</xm:f>
          </x14:formula1>
          <xm:sqref>C111:C112 E111:E112 E115 E118:E119 C115 C119 C69:E69 C73:E73 C77:E77</xm:sqref>
        </x14:dataValidation>
        <x14:dataValidation type="list" allowBlank="1" showInputMessage="1" showErrorMessage="1" xr:uid="{00000000-0002-0000-0300-000002000000}">
          <x14:formula1>
            <xm:f>'Monthly input sheet'!$AA$7:$AA$66</xm:f>
          </x14:formula1>
          <xm:sqref>E181 C184 C178 E184 E178 C181 C122:E122 C126:E126 E130</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A108"/>
  <sheetViews>
    <sheetView topLeftCell="A56" workbookViewId="0">
      <selection activeCell="F31" sqref="F31"/>
    </sheetView>
  </sheetViews>
  <sheetFormatPr defaultColWidth="8.85546875" defaultRowHeight="14.45"/>
  <cols>
    <col min="1" max="1" width="1.85546875" style="59" customWidth="1"/>
    <col min="2" max="2" width="12.85546875" style="59" customWidth="1"/>
    <col min="3" max="3" width="18.28515625" style="59" bestFit="1" customWidth="1"/>
    <col min="4" max="4" width="11" style="59" customWidth="1"/>
    <col min="5" max="5" width="19" style="59" customWidth="1"/>
    <col min="6" max="6" width="10.85546875" style="59" customWidth="1"/>
    <col min="7" max="7" width="8.28515625" style="59" customWidth="1"/>
    <col min="8" max="8" width="8.85546875" style="59"/>
    <col min="9" max="9" width="13.85546875" style="59" customWidth="1"/>
    <col min="10" max="10" width="11" style="59" bestFit="1" customWidth="1"/>
    <col min="11" max="11" width="8.85546875" style="59"/>
    <col min="12" max="12" width="12.42578125" style="59" customWidth="1"/>
    <col min="13" max="13" width="12.28515625" style="59" customWidth="1"/>
    <col min="14" max="14" width="5.28515625" style="59" customWidth="1"/>
    <col min="15" max="15" width="8.85546875" style="59"/>
    <col min="16" max="16" width="22" style="59" bestFit="1" customWidth="1"/>
    <col min="17" max="18" width="9.7109375" style="59" bestFit="1" customWidth="1"/>
    <col min="19" max="19" width="8.85546875" style="59"/>
    <col min="20" max="20" width="11.7109375" style="59" bestFit="1" customWidth="1"/>
    <col min="21" max="23" width="8.85546875" style="59"/>
    <col min="24" max="24" width="15.42578125" style="59" customWidth="1"/>
    <col min="25" max="25" width="11.42578125" style="59" customWidth="1"/>
    <col min="26" max="26" width="8.85546875" style="59" customWidth="1"/>
    <col min="27" max="16384" width="8.85546875" style="59"/>
  </cols>
  <sheetData>
    <row r="1" spans="1:14" ht="72.75" customHeight="1"/>
    <row r="2" spans="1:14" ht="15.6">
      <c r="A2" s="75"/>
      <c r="B2" s="76"/>
      <c r="C2" s="76"/>
      <c r="D2" s="78"/>
      <c r="E2" s="77" t="s">
        <v>307</v>
      </c>
      <c r="F2" s="76"/>
      <c r="G2" s="76"/>
      <c r="H2" s="76"/>
      <c r="I2" s="76"/>
      <c r="J2" s="76"/>
      <c r="K2" s="76"/>
      <c r="L2" s="76"/>
      <c r="M2" s="76"/>
      <c r="N2" s="79"/>
    </row>
    <row r="3" spans="1:14" ht="4.5" customHeight="1">
      <c r="A3" s="67"/>
      <c r="N3" s="68"/>
    </row>
    <row r="4" spans="1:14">
      <c r="A4" s="67"/>
      <c r="F4" s="78"/>
      <c r="G4" s="78"/>
      <c r="H4" s="80" t="s">
        <v>19</v>
      </c>
      <c r="I4" s="78"/>
      <c r="J4" s="78"/>
      <c r="N4" s="68"/>
    </row>
    <row r="5" spans="1:14" ht="9" customHeight="1">
      <c r="A5" s="67"/>
      <c r="N5" s="68"/>
    </row>
    <row r="6" spans="1:14">
      <c r="A6" s="67"/>
      <c r="B6" s="63" t="s">
        <v>308</v>
      </c>
      <c r="H6" s="64"/>
      <c r="I6" s="70"/>
      <c r="N6" s="68"/>
    </row>
    <row r="7" spans="1:14">
      <c r="A7" s="67"/>
      <c r="N7" s="68"/>
    </row>
    <row r="8" spans="1:14">
      <c r="A8" s="67"/>
      <c r="N8" s="68"/>
    </row>
    <row r="9" spans="1:14">
      <c r="A9" s="67"/>
      <c r="N9" s="68"/>
    </row>
    <row r="10" spans="1:14">
      <c r="A10" s="67"/>
      <c r="I10" s="60"/>
      <c r="N10" s="68"/>
    </row>
    <row r="11" spans="1:14">
      <c r="A11" s="67"/>
      <c r="N11" s="68"/>
    </row>
    <row r="12" spans="1:14">
      <c r="A12" s="67"/>
      <c r="N12" s="68"/>
    </row>
    <row r="13" spans="1:14">
      <c r="A13" s="67"/>
      <c r="N13" s="68"/>
    </row>
    <row r="14" spans="1:14">
      <c r="A14" s="67"/>
      <c r="N14" s="68"/>
    </row>
    <row r="15" spans="1:14">
      <c r="A15" s="67"/>
      <c r="N15" s="68"/>
    </row>
    <row r="16" spans="1:14">
      <c r="A16" s="67"/>
      <c r="B16" s="144" t="s">
        <v>309</v>
      </c>
      <c r="N16" s="68"/>
    </row>
    <row r="17" spans="1:14" ht="13.5" customHeight="1">
      <c r="A17" s="67"/>
      <c r="N17" s="68"/>
    </row>
    <row r="18" spans="1:14" ht="29.45">
      <c r="A18" s="67"/>
      <c r="B18" s="63" t="s">
        <v>223</v>
      </c>
      <c r="E18" s="69">
        <f>'Annual input sheet'!C18</f>
        <v>0.51340000000000008</v>
      </c>
      <c r="F18" s="145"/>
      <c r="N18" s="68"/>
    </row>
    <row r="19" spans="1:14">
      <c r="A19" s="67"/>
      <c r="N19" s="68"/>
    </row>
    <row r="20" spans="1:14">
      <c r="A20" s="67"/>
      <c r="N20" s="68"/>
    </row>
    <row r="21" spans="1:14">
      <c r="A21" s="67"/>
      <c r="N21" s="68"/>
    </row>
    <row r="22" spans="1:14">
      <c r="A22" s="67"/>
      <c r="N22" s="68"/>
    </row>
    <row r="23" spans="1:14">
      <c r="A23" s="67"/>
      <c r="N23" s="68"/>
    </row>
    <row r="24" spans="1:14" ht="5.25" customHeight="1">
      <c r="A24" s="67"/>
      <c r="N24" s="68"/>
    </row>
    <row r="25" spans="1:14">
      <c r="A25" s="67"/>
      <c r="I25" s="65" t="s">
        <v>310</v>
      </c>
      <c r="N25" s="68"/>
    </row>
    <row r="26" spans="1:14">
      <c r="A26" s="67"/>
      <c r="N26" s="68"/>
    </row>
    <row r="27" spans="1:14">
      <c r="A27" s="67"/>
      <c r="I27" s="61"/>
    </row>
    <row r="28" spans="1:14" ht="18.75" customHeight="1">
      <c r="A28" s="67"/>
      <c r="B28" s="37" t="s">
        <v>311</v>
      </c>
    </row>
    <row r="29" spans="1:14" ht="18.75" customHeight="1">
      <c r="A29" s="67"/>
      <c r="B29" s="37"/>
    </row>
    <row r="30" spans="1:14" ht="22.5" customHeight="1">
      <c r="A30" s="67"/>
    </row>
    <row r="31" spans="1:14" ht="32.25" customHeight="1">
      <c r="A31" s="67"/>
      <c r="C31" s="37" t="s">
        <v>312</v>
      </c>
      <c r="F31" s="69" t="s">
        <v>313</v>
      </c>
    </row>
    <row r="32" spans="1:14">
      <c r="A32" s="67"/>
    </row>
    <row r="33" spans="1:27">
      <c r="A33" s="67"/>
      <c r="B33" s="66" t="s">
        <v>314</v>
      </c>
      <c r="D33" s="35"/>
      <c r="E33" s="35"/>
      <c r="H33" s="61"/>
    </row>
    <row r="34" spans="1:27">
      <c r="A34" s="67"/>
      <c r="B34" s="66" t="s">
        <v>315</v>
      </c>
      <c r="D34" s="35"/>
      <c r="E34" s="35"/>
    </row>
    <row r="35" spans="1:27" ht="23.25" customHeight="1">
      <c r="A35" s="67"/>
      <c r="B35" s="186" t="s">
        <v>316</v>
      </c>
      <c r="C35" s="187" t="s">
        <v>317</v>
      </c>
      <c r="D35" s="35"/>
      <c r="E35" s="188" t="s">
        <v>318</v>
      </c>
      <c r="F35" s="188"/>
      <c r="O35" s="35"/>
      <c r="P35" s="35"/>
      <c r="Q35" s="35"/>
      <c r="R35" s="72"/>
      <c r="S35" s="35"/>
      <c r="T35" s="35"/>
      <c r="U35" s="35"/>
      <c r="V35" s="35"/>
      <c r="W35" s="35"/>
      <c r="X35" s="35"/>
      <c r="Y35" s="35"/>
      <c r="Z35" s="35"/>
      <c r="AA35" s="35"/>
    </row>
    <row r="36" spans="1:27" ht="25.5" customHeight="1">
      <c r="A36" s="67"/>
      <c r="B36" s="186"/>
      <c r="C36" s="187"/>
      <c r="D36" s="35"/>
      <c r="E36" s="188"/>
      <c r="F36" s="188"/>
    </row>
    <row r="37" spans="1:27" ht="86.25" hidden="1" customHeight="1">
      <c r="B37" s="148"/>
      <c r="C37" s="149"/>
      <c r="D37" s="35"/>
      <c r="E37" s="150"/>
      <c r="F37" s="150"/>
    </row>
    <row r="38" spans="1:27" ht="18.75" customHeight="1">
      <c r="A38" s="78"/>
      <c r="B38" s="78"/>
      <c r="C38" s="78"/>
      <c r="D38" s="78"/>
      <c r="E38" s="89" t="s">
        <v>134</v>
      </c>
      <c r="F38" s="78"/>
      <c r="G38" s="78"/>
      <c r="H38" s="78"/>
      <c r="I38" s="78"/>
      <c r="J38" s="78"/>
      <c r="K38" s="78"/>
      <c r="L38" s="78"/>
      <c r="M38" s="78"/>
      <c r="N38" s="78"/>
    </row>
    <row r="39" spans="1:27" ht="18" customHeight="1">
      <c r="E39" s="35"/>
    </row>
    <row r="40" spans="1:27">
      <c r="B40" s="66" t="s">
        <v>135</v>
      </c>
      <c r="G40" s="96" t="s">
        <v>138</v>
      </c>
    </row>
    <row r="41" spans="1:27" ht="25.9">
      <c r="C41" s="94">
        <f>'Annual input sheet'!C105</f>
        <v>1</v>
      </c>
    </row>
    <row r="42" spans="1:27">
      <c r="C42" s="117" t="s">
        <v>319</v>
      </c>
      <c r="G42" s="65">
        <v>1</v>
      </c>
      <c r="H42" s="87" t="str">
        <f>'Annual input sheet'!C111</f>
        <v>Loan release</v>
      </c>
    </row>
    <row r="43" spans="1:27">
      <c r="B43" s="65" t="s">
        <v>320</v>
      </c>
      <c r="C43" s="95"/>
      <c r="D43" s="65">
        <f>'Annual input sheet'!C107</f>
        <v>44</v>
      </c>
      <c r="G43" s="65">
        <v>2</v>
      </c>
      <c r="H43" s="87" t="str">
        <f>'Annual input sheet'!C115</f>
        <v>Staff attitude &amp; Behaviour</v>
      </c>
    </row>
    <row r="44" spans="1:27">
      <c r="B44" s="65" t="s">
        <v>321</v>
      </c>
      <c r="C44" s="95"/>
      <c r="D44" s="65">
        <f>'Annual input sheet'!C108</f>
        <v>43</v>
      </c>
      <c r="G44" s="65">
        <v>3</v>
      </c>
      <c r="H44" s="87" t="str">
        <f>'Annual input sheet'!C118</f>
        <v>Other Category</v>
      </c>
    </row>
    <row r="45" spans="1:27" ht="6" customHeight="1">
      <c r="J45" s="61"/>
    </row>
    <row r="46" spans="1:27">
      <c r="B46" s="97" t="s">
        <v>142</v>
      </c>
      <c r="G46" s="97" t="s">
        <v>146</v>
      </c>
    </row>
    <row r="47" spans="1:27" ht="6.75" customHeight="1">
      <c r="J47" s="71"/>
    </row>
    <row r="48" spans="1:27">
      <c r="B48" s="65">
        <v>1</v>
      </c>
      <c r="C48" s="87" t="str">
        <f>'Annual input sheet'!C122</f>
        <v>PANIQUI</v>
      </c>
      <c r="G48" s="65">
        <v>1</v>
      </c>
      <c r="H48" s="87" t="str">
        <f>'Annual input sheet'!C134</f>
        <v>Isabela Central</v>
      </c>
    </row>
    <row r="49" spans="2:12">
      <c r="B49" s="65">
        <v>2</v>
      </c>
      <c r="C49" s="87" t="str">
        <f>'Annual input sheet'!C126</f>
        <v>ALICIA</v>
      </c>
      <c r="G49" s="65">
        <v>2</v>
      </c>
      <c r="H49" s="87" t="str">
        <f>'Annual input sheet'!C137</f>
        <v>Bulacan</v>
      </c>
    </row>
    <row r="50" spans="2:12">
      <c r="B50" s="65">
        <v>3</v>
      </c>
      <c r="C50" s="87" t="str">
        <f>'Annual input sheet'!C130</f>
        <v>n/a</v>
      </c>
      <c r="G50" s="65">
        <v>3</v>
      </c>
      <c r="H50" s="87" t="str">
        <f>'Annual input sheet'!C140</f>
        <v>Pampanga, Nueva Ecija North</v>
      </c>
    </row>
    <row r="52" spans="2:12" ht="6" customHeight="1"/>
    <row r="53" spans="2:12" ht="25.9">
      <c r="B53" s="63" t="s">
        <v>167</v>
      </c>
      <c r="E53" s="154" t="str">
        <f>'Annual input sheet'!C142</f>
        <v>n/a</v>
      </c>
      <c r="H53" s="63" t="s">
        <v>322</v>
      </c>
      <c r="L53" s="94" t="str">
        <f>'Annual input sheet'!C146</f>
        <v>Yes</v>
      </c>
    </row>
    <row r="54" spans="2:12" ht="4.5" customHeight="1"/>
    <row r="55" spans="2:12">
      <c r="B55" s="63" t="s">
        <v>323</v>
      </c>
      <c r="C55" s="35"/>
      <c r="D55" s="35"/>
      <c r="E55" s="35"/>
      <c r="G55" s="190" t="s">
        <v>324</v>
      </c>
    </row>
    <row r="56" spans="2:12" ht="8.25" customHeight="1">
      <c r="B56" s="35"/>
      <c r="C56" s="35"/>
      <c r="D56" s="35"/>
      <c r="E56" s="35"/>
      <c r="F56" s="35"/>
    </row>
    <row r="57" spans="2:12" ht="24.75" customHeight="1">
      <c r="B57" s="72">
        <f>'Annual input sheet'!C40</f>
        <v>0.82</v>
      </c>
      <c r="C57" s="35"/>
      <c r="D57" s="74">
        <f>('Annual input sheet'!C40-'Annual input sheet'!E40)</f>
        <v>-3.0000000000000027E-2</v>
      </c>
      <c r="E57" s="35"/>
      <c r="F57" s="35"/>
    </row>
    <row r="58" spans="2:12" ht="18" customHeight="1">
      <c r="C58" s="35"/>
      <c r="D58" s="35"/>
      <c r="E58" s="35"/>
      <c r="F58" s="35"/>
    </row>
    <row r="59" spans="2:12">
      <c r="B59" s="146" t="s">
        <v>319</v>
      </c>
    </row>
    <row r="60" spans="2:12" ht="22.5" customHeight="1">
      <c r="B60" s="81" t="s">
        <v>325</v>
      </c>
      <c r="C60" s="65"/>
      <c r="D60" s="65"/>
      <c r="E60" s="65"/>
      <c r="F60" s="35"/>
      <c r="J60" s="157" t="str">
        <f>'Annual input sheet'!C175</f>
        <v>n/a</v>
      </c>
    </row>
    <row r="61" spans="2:12" ht="27.75" customHeight="1">
      <c r="B61" s="65">
        <v>1</v>
      </c>
      <c r="C61" s="87" t="str">
        <f>'Annual input sheet'!C52</f>
        <v>Some business owners stop borrowing capital for the recovery of their business due to pandemic</v>
      </c>
      <c r="D61" s="65"/>
      <c r="E61" s="65"/>
      <c r="F61" s="35"/>
    </row>
    <row r="62" spans="2:12" ht="39" customHeight="1">
      <c r="B62" s="155">
        <v>2</v>
      </c>
      <c r="C62" s="189" t="str">
        <f>'Annual input sheet'!C55</f>
        <v>I only need to borrow in a seasonal basis</v>
      </c>
      <c r="D62" s="189"/>
      <c r="E62" s="189"/>
      <c r="F62" s="35"/>
      <c r="G62" s="117" t="s">
        <v>319</v>
      </c>
      <c r="J62" s="66"/>
    </row>
    <row r="63" spans="2:12" ht="23.45">
      <c r="B63" s="65">
        <v>3</v>
      </c>
      <c r="C63" s="87" t="str">
        <f>'Annual input sheet'!C58</f>
        <v>Have a enough capital for business</v>
      </c>
      <c r="D63" s="65"/>
      <c r="E63" s="65"/>
      <c r="F63" s="35"/>
      <c r="H63" s="81" t="s">
        <v>269</v>
      </c>
      <c r="J63" s="73"/>
    </row>
    <row r="64" spans="2:12">
      <c r="B64" s="65"/>
      <c r="C64" s="87"/>
      <c r="D64" s="65"/>
      <c r="E64" s="65"/>
      <c r="F64" s="35"/>
      <c r="H64" s="65">
        <v>1</v>
      </c>
      <c r="I64" s="86" t="str">
        <f>'Annual input sheet'!C187</f>
        <v>n/a</v>
      </c>
    </row>
    <row r="65" spans="1:13">
      <c r="B65" s="81" t="s">
        <v>326</v>
      </c>
      <c r="C65" s="65"/>
      <c r="D65" s="65"/>
      <c r="E65" s="65"/>
      <c r="F65" s="35"/>
      <c r="H65" s="65">
        <v>2</v>
      </c>
      <c r="I65" s="86" t="str">
        <f>'Annual input sheet'!C190</f>
        <v>n/a</v>
      </c>
      <c r="L65" s="65"/>
      <c r="M65" s="86"/>
    </row>
    <row r="66" spans="1:13">
      <c r="B66" s="65"/>
      <c r="C66" s="65"/>
      <c r="D66" s="65"/>
      <c r="E66" s="65"/>
      <c r="F66" s="35"/>
      <c r="H66" s="65">
        <v>3</v>
      </c>
      <c r="I66" s="86" t="str">
        <f>'Annual input sheet'!C193</f>
        <v>n/a</v>
      </c>
      <c r="L66" s="65"/>
      <c r="M66" s="86"/>
    </row>
    <row r="67" spans="1:13">
      <c r="B67" s="65"/>
      <c r="C67" s="66" t="s">
        <v>327</v>
      </c>
      <c r="D67" s="82" t="s">
        <v>328</v>
      </c>
      <c r="E67" s="65"/>
      <c r="F67" s="35"/>
      <c r="H67" s="85"/>
      <c r="L67" s="65"/>
      <c r="M67" s="86"/>
    </row>
    <row r="68" spans="1:13">
      <c r="B68" s="65" t="s">
        <v>225</v>
      </c>
      <c r="C68" s="83">
        <f>'Annual input sheet'!C47</f>
        <v>0.86760000000000004</v>
      </c>
      <c r="D68" s="83">
        <f>'Annual input sheet'!E47</f>
        <v>0.87839999999999996</v>
      </c>
      <c r="E68" s="65"/>
      <c r="F68" s="35"/>
      <c r="H68" s="81" t="s">
        <v>329</v>
      </c>
      <c r="L68" s="65"/>
      <c r="M68" s="86"/>
    </row>
    <row r="69" spans="1:13">
      <c r="B69" s="65"/>
      <c r="C69" s="83"/>
      <c r="D69" s="84"/>
      <c r="E69" s="65"/>
      <c r="F69" s="35"/>
      <c r="H69" s="65">
        <v>1</v>
      </c>
      <c r="I69" s="86">
        <f>'Annual input sheet'!C179</f>
        <v>0</v>
      </c>
      <c r="L69" s="65"/>
      <c r="M69" s="86"/>
    </row>
    <row r="70" spans="1:13">
      <c r="B70" s="65" t="s">
        <v>226</v>
      </c>
      <c r="C70" s="83">
        <f>'Annual input sheet'!C48</f>
        <v>0.73029999999999995</v>
      </c>
      <c r="D70" s="83">
        <f>'Annual input sheet'!E48</f>
        <v>0.90090000000000003</v>
      </c>
      <c r="E70" s="65"/>
      <c r="F70" s="35"/>
      <c r="H70" s="65">
        <v>2</v>
      </c>
      <c r="I70" s="86">
        <f>'Annual input sheet'!C182</f>
        <v>0</v>
      </c>
      <c r="L70" s="65"/>
      <c r="M70" s="86"/>
    </row>
    <row r="71" spans="1:13">
      <c r="B71" s="65"/>
      <c r="C71" s="83"/>
      <c r="D71" s="84"/>
      <c r="E71" s="65"/>
      <c r="F71" s="35"/>
      <c r="H71" s="65">
        <v>3</v>
      </c>
      <c r="I71" s="86">
        <f>'Annual input sheet'!C185</f>
        <v>0</v>
      </c>
      <c r="L71" s="65"/>
      <c r="M71" s="86"/>
    </row>
    <row r="72" spans="1:13">
      <c r="B72" s="65" t="s">
        <v>227</v>
      </c>
      <c r="C72" s="83">
        <f>'Annual input sheet'!C49</f>
        <v>0.8407</v>
      </c>
      <c r="D72" s="83">
        <f>'Annual input sheet'!E49</f>
        <v>0.84230000000000005</v>
      </c>
      <c r="E72" s="65"/>
      <c r="F72" s="35"/>
      <c r="L72" s="65"/>
      <c r="M72" s="86"/>
    </row>
    <row r="73" spans="1:13">
      <c r="B73" s="65"/>
      <c r="C73" s="65"/>
      <c r="D73" s="65"/>
      <c r="E73" s="65"/>
      <c r="F73" s="35"/>
      <c r="L73" s="65"/>
      <c r="M73" s="86"/>
    </row>
    <row r="74" spans="1:13" ht="49.5" customHeight="1">
      <c r="B74" s="65"/>
      <c r="C74" s="87"/>
      <c r="D74" s="65"/>
      <c r="E74" s="65"/>
      <c r="F74" s="35"/>
      <c r="L74" s="65"/>
      <c r="M74" s="86"/>
    </row>
    <row r="75" spans="1:13">
      <c r="A75" s="78"/>
      <c r="B75" s="78"/>
      <c r="C75" s="78"/>
      <c r="D75" s="78"/>
      <c r="E75" s="89" t="s">
        <v>214</v>
      </c>
      <c r="F75" s="78"/>
      <c r="G75" s="78"/>
      <c r="H75" s="78"/>
      <c r="I75" s="78"/>
      <c r="J75" s="78"/>
      <c r="K75" s="78"/>
      <c r="L75" s="78"/>
      <c r="M75" s="78"/>
    </row>
    <row r="76" spans="1:13">
      <c r="D76" s="35"/>
      <c r="E76" s="35"/>
      <c r="F76" s="35"/>
      <c r="G76" s="35"/>
      <c r="H76" s="35"/>
      <c r="I76" s="35"/>
      <c r="J76" s="35"/>
      <c r="K76" s="35"/>
      <c r="L76" s="35"/>
      <c r="M76" s="35"/>
    </row>
    <row r="77" spans="1:13">
      <c r="B77" s="66" t="s">
        <v>330</v>
      </c>
      <c r="C77" s="35"/>
      <c r="D77" s="35"/>
      <c r="E77" s="66" t="s">
        <v>331</v>
      </c>
      <c r="F77" s="35"/>
      <c r="G77" s="35"/>
      <c r="I77" s="35"/>
      <c r="J77" s="66" t="s">
        <v>215</v>
      </c>
      <c r="K77" s="35"/>
      <c r="L77" s="35"/>
      <c r="M77" s="35"/>
    </row>
    <row r="78" spans="1:13">
      <c r="A78" s="65" t="s">
        <v>332</v>
      </c>
      <c r="B78" s="65"/>
      <c r="C78" s="65"/>
      <c r="D78" s="65"/>
      <c r="E78" s="65" t="s">
        <v>333</v>
      </c>
      <c r="F78" s="65"/>
      <c r="G78" s="35"/>
      <c r="I78" s="35"/>
      <c r="M78" s="35"/>
    </row>
    <row r="79" spans="1:13">
      <c r="A79" s="65"/>
      <c r="B79" s="65"/>
      <c r="C79" s="65"/>
      <c r="D79" s="65"/>
      <c r="E79" s="65"/>
      <c r="F79" s="65"/>
      <c r="G79" s="35"/>
      <c r="I79" s="35"/>
      <c r="M79" s="35"/>
    </row>
    <row r="80" spans="1:13" ht="18">
      <c r="B80" s="35"/>
      <c r="C80" s="35"/>
      <c r="D80" s="35"/>
      <c r="F80" s="35"/>
      <c r="G80" s="35"/>
      <c r="I80" s="35"/>
      <c r="K80" s="92"/>
      <c r="M80" s="35"/>
    </row>
    <row r="81" spans="1:13" ht="22.9">
      <c r="B81" s="151">
        <f>'Annual input sheet'!C166</f>
        <v>0.64949999999999997</v>
      </c>
      <c r="D81" s="35"/>
      <c r="E81" s="90" t="str">
        <f>'Annual input sheet'!C168</f>
        <v>Not Applicable</v>
      </c>
      <c r="F81" s="35"/>
      <c r="G81" s="35"/>
      <c r="I81" s="35"/>
      <c r="J81" s="156">
        <f>'Annual input sheet'!C170</f>
        <v>-0.10970000000000001</v>
      </c>
      <c r="K81" s="35" t="s">
        <v>334</v>
      </c>
      <c r="M81" s="35"/>
    </row>
    <row r="82" spans="1:13">
      <c r="A82" s="35"/>
      <c r="B82" s="35"/>
      <c r="C82" s="35"/>
      <c r="D82" s="35"/>
      <c r="E82" s="35"/>
      <c r="F82" s="35"/>
      <c r="G82" s="35"/>
      <c r="I82" s="35"/>
      <c r="J82" s="35"/>
      <c r="K82" s="35"/>
      <c r="M82" s="35"/>
    </row>
    <row r="83" spans="1:13">
      <c r="A83" s="35"/>
      <c r="B83" s="146" t="s">
        <v>335</v>
      </c>
      <c r="C83" s="35"/>
      <c r="D83" s="35"/>
      <c r="E83" s="91" t="s">
        <v>336</v>
      </c>
      <c r="F83" s="35"/>
      <c r="G83" s="35"/>
      <c r="I83" s="35"/>
      <c r="J83" s="37" t="s">
        <v>337</v>
      </c>
      <c r="K83" s="35"/>
      <c r="L83" s="35"/>
      <c r="M83" s="35"/>
    </row>
    <row r="84" spans="1:13">
      <c r="A84" s="35"/>
      <c r="B84" s="35"/>
      <c r="C84" s="35"/>
      <c r="D84" s="35"/>
      <c r="E84" s="35"/>
      <c r="F84" s="35"/>
      <c r="G84" s="91"/>
      <c r="H84" s="35"/>
      <c r="I84" s="35"/>
      <c r="J84" s="35"/>
      <c r="K84" s="35"/>
      <c r="L84" s="35"/>
      <c r="M84" s="35"/>
    </row>
    <row r="85" spans="1:13">
      <c r="A85" s="78"/>
      <c r="B85" s="78"/>
      <c r="C85" s="78"/>
      <c r="D85" s="78"/>
      <c r="E85" s="89" t="s">
        <v>338</v>
      </c>
      <c r="F85" s="78"/>
      <c r="G85" s="78"/>
      <c r="H85" s="78"/>
      <c r="I85" s="78"/>
      <c r="J85" s="78"/>
      <c r="K85" s="78"/>
      <c r="L85" s="78"/>
      <c r="M85" s="78"/>
    </row>
    <row r="87" spans="1:13">
      <c r="B87" s="66" t="s">
        <v>339</v>
      </c>
      <c r="C87" s="65"/>
      <c r="D87" s="65"/>
      <c r="E87" s="65"/>
      <c r="F87" s="65"/>
      <c r="G87" s="65"/>
      <c r="H87" s="66" t="s">
        <v>340</v>
      </c>
    </row>
    <row r="88" spans="1:13" ht="25.9">
      <c r="B88" s="65"/>
      <c r="C88" s="94">
        <f>'Annual input sheet'!C80</f>
        <v>0.88859999999999995</v>
      </c>
      <c r="D88" s="98"/>
      <c r="E88" s="98"/>
      <c r="F88" s="98"/>
      <c r="G88" s="98"/>
      <c r="I88" s="94">
        <f>'Annual input sheet'!C63</f>
        <v>1</v>
      </c>
    </row>
    <row r="89" spans="1:13">
      <c r="B89" s="65"/>
      <c r="C89" s="117" t="s">
        <v>319</v>
      </c>
      <c r="D89" s="98"/>
      <c r="E89" s="98"/>
      <c r="F89" s="98"/>
      <c r="G89" s="98"/>
      <c r="I89" s="117" t="s">
        <v>319</v>
      </c>
    </row>
    <row r="90" spans="1:13">
      <c r="B90" s="65"/>
      <c r="C90" s="65"/>
      <c r="D90" s="65"/>
      <c r="E90" s="65"/>
      <c r="F90" s="65"/>
      <c r="G90" s="65"/>
      <c r="H90" s="65" t="s">
        <v>320</v>
      </c>
      <c r="I90" s="95"/>
      <c r="J90" s="65">
        <f>'Annual input sheet'!C65</f>
        <v>14</v>
      </c>
    </row>
    <row r="91" spans="1:13">
      <c r="B91" s="66" t="s">
        <v>183</v>
      </c>
      <c r="E91" s="81" t="s">
        <v>341</v>
      </c>
      <c r="F91" s="65"/>
      <c r="G91" s="65"/>
      <c r="H91" s="65" t="s">
        <v>321</v>
      </c>
      <c r="I91" s="95"/>
      <c r="J91" s="65">
        <f>'Annual input sheet'!C66</f>
        <v>12</v>
      </c>
    </row>
    <row r="92" spans="1:13">
      <c r="E92" s="99">
        <v>1</v>
      </c>
      <c r="F92" s="87" t="str">
        <f>'Annual input sheet'!C92</f>
        <v>Other Job Opportunity</v>
      </c>
      <c r="G92" s="65"/>
    </row>
    <row r="93" spans="1:13" ht="25.9">
      <c r="C93" s="94">
        <f>'Annual input sheet'!C86</f>
        <v>0.15490000000000001</v>
      </c>
      <c r="E93" s="99">
        <v>2</v>
      </c>
      <c r="F93" s="87" t="str">
        <f>'Annual input sheet'!C95</f>
        <v>Family Matters</v>
      </c>
      <c r="G93" s="65"/>
      <c r="H93" s="96" t="s">
        <v>138</v>
      </c>
    </row>
    <row r="94" spans="1:13">
      <c r="B94" s="65" t="s">
        <v>342</v>
      </c>
      <c r="D94" s="152">
        <f>'Annual input sheet'!C88</f>
        <v>0.1431</v>
      </c>
      <c r="E94" s="99">
        <v>3</v>
      </c>
      <c r="F94" s="87" t="str">
        <f>'Annual input sheet'!C98</f>
        <v>Transfer to Other BU</v>
      </c>
      <c r="G94" s="65"/>
    </row>
    <row r="95" spans="1:13">
      <c r="B95" s="65" t="s">
        <v>343</v>
      </c>
      <c r="D95" s="152">
        <f>'Annual input sheet'!C89</f>
        <v>1.18E-2</v>
      </c>
      <c r="F95" s="65"/>
      <c r="G95" s="65"/>
      <c r="H95" s="65">
        <v>1</v>
      </c>
      <c r="I95" s="87">
        <f>'Annual input sheet'!C71</f>
        <v>0</v>
      </c>
      <c r="K95" s="65"/>
    </row>
    <row r="96" spans="1:13">
      <c r="B96" s="81"/>
      <c r="F96" s="65"/>
      <c r="G96" s="65"/>
      <c r="H96" s="65">
        <v>2</v>
      </c>
      <c r="I96" s="87">
        <f>'Annual input sheet'!C75</f>
        <v>0</v>
      </c>
    </row>
    <row r="97" spans="2:10">
      <c r="B97" s="65"/>
      <c r="C97" s="65"/>
      <c r="D97" s="65"/>
      <c r="E97" s="65"/>
      <c r="F97" s="65"/>
      <c r="G97" s="65"/>
      <c r="H97" s="65">
        <v>3</v>
      </c>
      <c r="I97" s="87">
        <f>'Annual input sheet'!C79</f>
        <v>0</v>
      </c>
    </row>
    <row r="98" spans="2:10">
      <c r="B98" s="65"/>
      <c r="C98" s="100"/>
      <c r="D98" s="100"/>
      <c r="E98" s="65"/>
      <c r="F98" s="65"/>
      <c r="G98" s="65"/>
    </row>
    <row r="99" spans="2:10">
      <c r="B99" s="65"/>
      <c r="C99" s="65"/>
      <c r="D99" s="65"/>
      <c r="E99" s="65"/>
      <c r="F99" s="65"/>
      <c r="G99" s="65"/>
    </row>
    <row r="100" spans="2:10">
      <c r="B100" s="65"/>
      <c r="C100" s="100"/>
      <c r="D100" s="100"/>
      <c r="E100" s="65"/>
      <c r="F100" s="65"/>
      <c r="G100" s="65"/>
      <c r="H100" s="66" t="s">
        <v>344</v>
      </c>
      <c r="I100" s="65"/>
      <c r="J100" s="65"/>
    </row>
    <row r="101" spans="2:10" ht="25.9">
      <c r="B101" s="65"/>
      <c r="C101" s="65"/>
      <c r="D101" s="65"/>
      <c r="E101" s="65"/>
      <c r="F101" s="65"/>
      <c r="G101" s="65"/>
      <c r="I101" s="101">
        <f>'Annual input sheet'!C100</f>
        <v>1</v>
      </c>
      <c r="J101" s="65" t="s">
        <v>345</v>
      </c>
    </row>
    <row r="102" spans="2:10">
      <c r="B102" s="65"/>
      <c r="C102" s="100"/>
      <c r="D102" s="100"/>
      <c r="E102" s="65"/>
      <c r="I102" s="117" t="s">
        <v>346</v>
      </c>
    </row>
    <row r="103" spans="2:10">
      <c r="B103" s="65"/>
      <c r="C103" s="65"/>
      <c r="D103" s="65"/>
      <c r="E103" s="65"/>
    </row>
    <row r="104" spans="2:10">
      <c r="F104" s="65"/>
      <c r="G104" s="65"/>
      <c r="H104" s="65"/>
    </row>
    <row r="105" spans="2:10">
      <c r="F105" s="65"/>
      <c r="G105" s="65"/>
      <c r="H105" s="65"/>
    </row>
    <row r="106" spans="2:10">
      <c r="F106" s="65"/>
      <c r="G106" s="65"/>
      <c r="H106" s="65"/>
    </row>
    <row r="107" spans="2:10">
      <c r="F107" s="65"/>
      <c r="G107" s="65"/>
      <c r="H107" s="65"/>
    </row>
    <row r="108" spans="2:10">
      <c r="B108" s="65"/>
      <c r="C108" s="65"/>
      <c r="D108" s="65"/>
      <c r="E108" s="65"/>
      <c r="F108" s="65"/>
      <c r="G108" s="65"/>
      <c r="H108" s="65"/>
    </row>
  </sheetData>
  <mergeCells count="4">
    <mergeCell ref="B35:B36"/>
    <mergeCell ref="C35:C36"/>
    <mergeCell ref="E35:F36"/>
    <mergeCell ref="C62:E62"/>
  </mergeCells>
  <conditionalFormatting sqref="B81">
    <cfRule type="cellIs" dxfId="1" priority="9" operator="greaterThan">
      <formula>$H$6</formula>
    </cfRule>
  </conditionalFormatting>
  <conditionalFormatting sqref="J81">
    <cfRule type="cellIs" dxfId="0" priority="8" operator="between">
      <formula>3</formula>
      <formula>4</formula>
    </cfRule>
  </conditionalFormatting>
  <pageMargins left="0.35" right="0.35" top="0.28999999999999998" bottom="0.3" header="0.3" footer="0.3"/>
  <pageSetup paperSize="5" scale="57" fitToHeight="0" orientation="landscape" horizontalDpi="0" verticalDpi="0"/>
  <drawing r:id="rId1"/>
  <extLst>
    <ext xmlns:x14="http://schemas.microsoft.com/office/spreadsheetml/2009/9/main" uri="{05C60535-1F16-4fd2-B633-F4F36F0B64E0}">
      <x14:sparklineGroups xmlns:xm="http://schemas.microsoft.com/office/excel/2006/main">
        <x14:sparklineGroup type="stacked" displayEmptyCellsAs="gap" negative="1" xr2:uid="{00000000-0003-0000-0400-000000000000}">
          <x14:colorSeries theme="7" tint="-0.499984740745262"/>
          <x14:colorNegative theme="8"/>
          <x14:colorAxis rgb="FF000000"/>
          <x14:colorMarkers theme="7" tint="-0.499984740745262"/>
          <x14:colorFirst theme="7" tint="0.39997558519241921"/>
          <x14:colorLast theme="7" tint="0.39997558519241921"/>
          <x14:colorHigh theme="7"/>
          <x14:colorLow theme="7"/>
          <x14:sparklines>
            <x14:sparkline>
              <xm:sqref>C68</xm:sqref>
            </x14:sparkline>
            <x14:sparkline>
              <xm:sqref>C69</xm:sqref>
            </x14:sparkline>
            <x14:sparkline>
              <xm:sqref>C70</xm:sqref>
            </x14:sparkline>
            <x14:sparkline>
              <xm:sqref>C71</xm:sqref>
            </x14:sparkline>
            <x14:sparkline>
              <xm:sqref>C72</xm:sqref>
            </x14:sparkline>
          </x14:sparklines>
        </x14:sparklineGroup>
      </x14:sparklineGroup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Marion ALLET</cp:lastModifiedBy>
  <cp:revision/>
  <dcterms:created xsi:type="dcterms:W3CDTF">2006-09-16T00:00:00Z</dcterms:created>
  <dcterms:modified xsi:type="dcterms:W3CDTF">2022-10-28T15:22:21Z</dcterms:modified>
  <cp:category/>
  <cp:contentStatus/>
</cp:coreProperties>
</file>